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/>
  <bookViews>
    <workbookView showVerticalScroll="0" showSheetTabs="0" xWindow="-120" yWindow="-120" windowWidth="19440" windowHeight="11310" tabRatio="731" activeTab="1"/>
  </bookViews>
  <sheets>
    <sheet name="CAPA" sheetId="13" r:id="rId1"/>
    <sheet name="SIMULADOR" sheetId="9" r:id="rId2"/>
    <sheet name="foto" sheetId="8" r:id="rId3"/>
    <sheet name="Memória de cálculo" sheetId="3" r:id="rId4"/>
    <sheet name="IMPOSTO DE RENDA" sheetId="14" r:id="rId5"/>
    <sheet name="Avaliação" sheetId="11" r:id="rId6"/>
    <sheet name="Figuras" sheetId="10" r:id="rId7"/>
    <sheet name="Alerta Básica" sheetId="12" r:id="rId8"/>
  </sheets>
  <definedNames>
    <definedName name="_xlnm.Print_Area" localSheetId="1">SIMULADOR!$A$1:$P$55</definedName>
    <definedName name="Atenção">Figuras!$B$5</definedName>
    <definedName name="Contribuição">INDIRECT(#REF!)</definedName>
    <definedName name="figuras">Figuras!$A$3:$B$5</definedName>
    <definedName name="Figuras2">#REF!</definedName>
    <definedName name="Informação">#REF!</definedName>
    <definedName name="Parabéns">Figuras!$B$4</definedName>
    <definedName name="Participante" localSheetId="4">INDIRECT(Avaliação!$B$4)</definedName>
    <definedName name="Participante">INDIRECT(Avaliação!$B$4)</definedName>
    <definedName name="SemInformação">#REF!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60" i="9"/>
  <c r="I3" i="8" l="1"/>
  <c r="I4"/>
  <c r="I6" l="1"/>
  <c r="G71" i="9"/>
  <c r="G72" s="1"/>
  <c r="G68"/>
  <c r="G61"/>
  <c r="B32" l="1"/>
  <c r="I60"/>
  <c r="G62"/>
  <c r="G63" s="1"/>
  <c r="I62" s="1"/>
  <c r="I61" l="1"/>
  <c r="F67"/>
  <c r="B72"/>
  <c r="B64"/>
  <c r="B61"/>
  <c r="B69"/>
  <c r="B67"/>
  <c r="B62"/>
  <c r="B71"/>
  <c r="B66"/>
  <c r="B63"/>
  <c r="B70"/>
  <c r="B68"/>
  <c r="B65"/>
  <c r="B60"/>
  <c r="G73" l="1"/>
  <c r="F75" s="1"/>
  <c r="G74" s="1"/>
  <c r="E15" i="8" s="1"/>
  <c r="C15" s="1"/>
  <c r="B4" i="11" s="1"/>
  <c r="B35" i="9"/>
  <c r="G29"/>
  <c r="B29"/>
  <c r="G35"/>
  <c r="D38" l="1"/>
  <c r="G75"/>
  <c r="I74" s="1"/>
  <c r="F15" i="8" s="1"/>
  <c r="F78" i="9"/>
  <c r="G69"/>
  <c r="E6" i="8" l="1"/>
  <c r="E3"/>
</calcChain>
</file>

<file path=xl/sharedStrings.xml><?xml version="1.0" encoding="utf-8"?>
<sst xmlns="http://schemas.openxmlformats.org/spreadsheetml/2006/main" count="46" uniqueCount="41">
  <si>
    <t>7 UR</t>
  </si>
  <si>
    <t>2% Básica</t>
  </si>
  <si>
    <t>Excedente</t>
  </si>
  <si>
    <t>De 4,5% até 10%</t>
  </si>
  <si>
    <t>Não se aplica</t>
  </si>
  <si>
    <t>Selecionar Percentual</t>
  </si>
  <si>
    <t>Sua contribuição básica</t>
  </si>
  <si>
    <t>Sua contribuição voluntária</t>
  </si>
  <si>
    <t>Voluntária</t>
  </si>
  <si>
    <t>Sua contribuição total</t>
  </si>
  <si>
    <t>Você possui outras rendas tributáveis?</t>
  </si>
  <si>
    <t>Se houver, digite o valor anual. Não considerar 13º salário e PLR.</t>
  </si>
  <si>
    <t>Caso tenha feito contribuições, informe o valor anual.</t>
  </si>
  <si>
    <t>Você possui Investimentos em PGBL em Outras Instituições?</t>
  </si>
  <si>
    <t>Renda anual</t>
  </si>
  <si>
    <t>Limite de dedução</t>
  </si>
  <si>
    <t>Contr. Anual</t>
  </si>
  <si>
    <t>Parabéns!!!</t>
  </si>
  <si>
    <t>Você pode aumentar sua contribuição ou realizar uma contribuição esporádica para aumentar o benefício fiscal</t>
  </si>
  <si>
    <t>Percentual obrigatório de Contribuição Básica</t>
  </si>
  <si>
    <t>Contribuição Total</t>
  </si>
  <si>
    <t>ESGOTE O MÁXIMO DE 10% NA BÁSICA</t>
  </si>
  <si>
    <t>Informe sua remuneração mensal (Salários, adicionais e funções gratificadas)</t>
  </si>
  <si>
    <t>Contribuição mensal, opcional, que pode variar de 1,0% até 10,0% do salário de contribuição.</t>
  </si>
  <si>
    <t>Atenção!</t>
  </si>
  <si>
    <t>Você alcançou o máximo possível para abater na base do cálculo do Imposto de Renda na declaração de ajuste anual com previdência complementar.</t>
  </si>
  <si>
    <t>ATENÇÃO!!!</t>
  </si>
  <si>
    <r>
      <rPr>
        <b/>
        <vertAlign val="superscript"/>
        <sz val="12"/>
        <color rgb="FF8B003A"/>
        <rFont val="Calibri"/>
        <family val="2"/>
        <scheme val="minor"/>
      </rPr>
      <t>(*)</t>
    </r>
    <r>
      <rPr>
        <b/>
        <sz val="12"/>
        <color rgb="FF8B003A"/>
        <rFont val="Calibri"/>
        <family val="2"/>
        <scheme val="minor"/>
      </rPr>
      <t>Contrapartida da sua empresa</t>
    </r>
  </si>
  <si>
    <t>Descrição</t>
  </si>
  <si>
    <t>Figura</t>
  </si>
  <si>
    <t xml:space="preserve">Parabéns </t>
  </si>
  <si>
    <t>Atenção</t>
  </si>
  <si>
    <t>Setor</t>
  </si>
  <si>
    <t>Avaliação</t>
  </si>
  <si>
    <t>Status</t>
  </si>
  <si>
    <t>Participante</t>
  </si>
  <si>
    <t>Qual é o valor da sua Remuneração?</t>
  </si>
  <si>
    <r>
      <t xml:space="preserve">Selecione o percentual de </t>
    </r>
    <r>
      <rPr>
        <b/>
        <u/>
        <sz val="13.5"/>
        <rFont val="Calibri"/>
        <family val="2"/>
        <scheme val="minor"/>
      </rPr>
      <t>Contribuição Básica</t>
    </r>
    <r>
      <rPr>
        <b/>
        <sz val="13.5"/>
        <rFont val="Calibri"/>
        <family val="2"/>
        <scheme val="minor"/>
      </rPr>
      <t>.</t>
    </r>
  </si>
  <si>
    <t>Verifique o percentual de Contribuição Básica</t>
  </si>
  <si>
    <r>
      <t xml:space="preserve">Selecione o percentual de </t>
    </r>
    <r>
      <rPr>
        <b/>
        <u/>
        <sz val="14"/>
        <rFont val="Calibri"/>
        <family val="2"/>
        <scheme val="minor"/>
      </rPr>
      <t>Contribuição Voluntária</t>
    </r>
    <r>
      <rPr>
        <b/>
        <sz val="14"/>
        <rFont val="Calibri"/>
        <family val="2"/>
        <scheme val="minor"/>
      </rPr>
      <t>.</t>
    </r>
  </si>
  <si>
    <t>Percentual (4,5% até 10%) que incidirá somente sobre a parte da remuneração que exceder a 7UR.</t>
  </si>
</sst>
</file>

<file path=xl/styles.xml><?xml version="1.0" encoding="utf-8"?>
<styleSheet xmlns="http://schemas.openxmlformats.org/spreadsheetml/2006/main">
  <numFmts count="2">
    <numFmt numFmtId="164" formatCode="&quot;R$&quot;\ #,##0.00"/>
    <numFmt numFmtId="165" formatCode="0.0%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15"/>
      <color theme="7" tint="0.59999389629810485"/>
      <name val="Calibri"/>
      <family val="2"/>
      <scheme val="minor"/>
    </font>
    <font>
      <b/>
      <sz val="18"/>
      <color theme="7" tint="0.59999389629810485"/>
      <name val="Calibri"/>
      <family val="2"/>
      <scheme val="minor"/>
    </font>
    <font>
      <b/>
      <sz val="14"/>
      <color theme="7" tint="0.59999389629810485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72"/>
      <color theme="0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16"/>
      <color theme="0" tint="-0.249977111117893"/>
      <name val="Calibri"/>
      <family val="2"/>
      <scheme val="minor"/>
    </font>
    <font>
      <b/>
      <sz val="13"/>
      <color theme="7" tint="0.59999389629810485"/>
      <name val="Calibri"/>
      <family val="2"/>
      <scheme val="minor"/>
    </font>
    <font>
      <b/>
      <sz val="12"/>
      <color theme="7" tint="0.59999389629810485"/>
      <name val="Calibri"/>
      <family val="2"/>
      <scheme val="minor"/>
    </font>
    <font>
      <b/>
      <sz val="13.5"/>
      <color theme="7" tint="0.59999389629810485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2"/>
      <color rgb="FF8B003A"/>
      <name val="Calibri"/>
      <family val="2"/>
      <scheme val="minor"/>
    </font>
    <font>
      <b/>
      <sz val="16"/>
      <color rgb="FF8B003A"/>
      <name val="Calibri"/>
      <family val="2"/>
      <scheme val="minor"/>
    </font>
    <font>
      <b/>
      <sz val="24"/>
      <color theme="0"/>
      <name val="Bradley Hand ITC"/>
      <family val="4"/>
    </font>
    <font>
      <b/>
      <vertAlign val="superscript"/>
      <sz val="12"/>
      <color rgb="FF8B003A"/>
      <name val="Calibri"/>
      <family val="2"/>
      <scheme val="minor"/>
    </font>
    <font>
      <b/>
      <sz val="13"/>
      <color rgb="FF8B003A"/>
      <name val="Calibri"/>
      <family val="2"/>
      <scheme val="minor"/>
    </font>
    <font>
      <b/>
      <sz val="13.5"/>
      <name val="Calibri"/>
      <family val="2"/>
      <scheme val="minor"/>
    </font>
    <font>
      <b/>
      <u/>
      <sz val="13.5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7" tint="0.3999755851924192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rgb="FF8E002F"/>
        <bgColor indexed="64"/>
      </patternFill>
    </fill>
    <fill>
      <patternFill patternType="solid">
        <fgColor rgb="FF8B003A"/>
        <bgColor indexed="64"/>
      </patternFill>
    </fill>
    <fill>
      <patternFill patternType="solid">
        <fgColor rgb="FFFFF6DD"/>
        <bgColor indexed="64"/>
      </patternFill>
    </fill>
    <fill>
      <patternFill patternType="solid">
        <fgColor rgb="FF4B5D7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3BC8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 style="thick">
        <color theme="0" tint="-0.24994659260841701"/>
      </left>
      <right/>
      <top style="thin">
        <color theme="0" tint="-0.14996795556505021"/>
      </top>
      <bottom/>
      <diagonal/>
    </border>
    <border>
      <left/>
      <right style="thick">
        <color theme="0" tint="-0.24994659260841701"/>
      </right>
      <top style="thin">
        <color theme="0" tint="-0.14996795556505021"/>
      </top>
      <bottom/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/>
      <right style="thick">
        <color theme="0" tint="-0.24994659260841701"/>
      </right>
      <top/>
      <bottom style="thick">
        <color theme="0" tint="-0.24994659260841701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9">
    <xf numFmtId="0" fontId="0" fillId="0" borderId="0" xfId="0"/>
    <xf numFmtId="0" fontId="2" fillId="2" borderId="0" xfId="0" applyFont="1" applyFill="1" applyProtection="1">
      <protection locked="0"/>
    </xf>
    <xf numFmtId="0" fontId="0" fillId="2" borderId="0" xfId="0" applyFill="1" applyProtection="1"/>
    <xf numFmtId="0" fontId="0" fillId="0" borderId="0" xfId="0" applyProtection="1"/>
    <xf numFmtId="0" fontId="3" fillId="0" borderId="0" xfId="0" applyFont="1" applyProtection="1">
      <protection locked="0"/>
    </xf>
    <xf numFmtId="0" fontId="4" fillId="4" borderId="0" xfId="0" applyFont="1" applyFill="1" applyBorder="1" applyProtection="1"/>
    <xf numFmtId="0" fontId="2" fillId="4" borderId="0" xfId="0" applyFont="1" applyFill="1" applyProtection="1"/>
    <xf numFmtId="0" fontId="2" fillId="4" borderId="0" xfId="0" applyFont="1" applyFill="1" applyBorder="1" applyProtection="1"/>
    <xf numFmtId="0" fontId="2" fillId="6" borderId="0" xfId="0" applyFont="1" applyFill="1" applyProtection="1"/>
    <xf numFmtId="0" fontId="2" fillId="6" borderId="0" xfId="0" applyFont="1" applyFill="1" applyBorder="1" applyProtection="1"/>
    <xf numFmtId="0" fontId="0" fillId="6" borderId="0" xfId="0" applyFill="1" applyBorder="1" applyProtection="1"/>
    <xf numFmtId="0" fontId="0" fillId="6" borderId="0" xfId="0" applyFill="1" applyProtection="1"/>
    <xf numFmtId="165" fontId="0" fillId="6" borderId="0" xfId="0" applyNumberFormat="1" applyFill="1" applyProtection="1"/>
    <xf numFmtId="0" fontId="4" fillId="6" borderId="0" xfId="0" applyFont="1" applyFill="1" applyBorder="1" applyProtection="1"/>
    <xf numFmtId="0" fontId="2" fillId="3" borderId="0" xfId="0" applyFont="1" applyFill="1" applyProtection="1"/>
    <xf numFmtId="0" fontId="2" fillId="3" borderId="0" xfId="0" applyFont="1" applyFill="1" applyBorder="1" applyProtection="1"/>
    <xf numFmtId="0" fontId="0" fillId="3" borderId="0" xfId="0" applyFill="1" applyBorder="1" applyProtection="1"/>
    <xf numFmtId="0" fontId="0" fillId="3" borderId="0" xfId="0" applyFill="1" applyProtection="1"/>
    <xf numFmtId="0" fontId="15" fillId="6" borderId="0" xfId="0" applyFont="1" applyFill="1" applyBorder="1" applyProtection="1"/>
    <xf numFmtId="0" fontId="16" fillId="6" borderId="0" xfId="0" applyFont="1" applyFill="1" applyBorder="1" applyProtection="1"/>
    <xf numFmtId="0" fontId="16" fillId="6" borderId="0" xfId="0" applyFont="1" applyFill="1" applyBorder="1" applyAlignment="1" applyProtection="1">
      <alignment horizontal="left"/>
    </xf>
    <xf numFmtId="0" fontId="0" fillId="4" borderId="0" xfId="0" applyFill="1" applyBorder="1" applyProtection="1"/>
    <xf numFmtId="0" fontId="3" fillId="4" borderId="0" xfId="0" applyFont="1" applyFill="1" applyProtection="1"/>
    <xf numFmtId="0" fontId="0" fillId="4" borderId="0" xfId="0" applyFill="1" applyProtection="1"/>
    <xf numFmtId="0" fontId="11" fillId="4" borderId="0" xfId="0" applyFont="1" applyFill="1" applyBorder="1" applyAlignment="1" applyProtection="1">
      <alignment horizontal="left"/>
    </xf>
    <xf numFmtId="0" fontId="5" fillId="4" borderId="0" xfId="0" applyFont="1" applyFill="1" applyBorder="1" applyAlignment="1" applyProtection="1">
      <alignment horizontal="center"/>
    </xf>
    <xf numFmtId="0" fontId="2" fillId="11" borderId="0" xfId="0" applyFont="1" applyFill="1" applyProtection="1"/>
    <xf numFmtId="0" fontId="0" fillId="11" borderId="0" xfId="0" applyFill="1" applyBorder="1" applyProtection="1"/>
    <xf numFmtId="0" fontId="0" fillId="11" borderId="0" xfId="0" applyFill="1" applyProtection="1"/>
    <xf numFmtId="0" fontId="7" fillId="11" borderId="0" xfId="0" applyFont="1" applyFill="1" applyBorder="1" applyAlignment="1" applyProtection="1"/>
    <xf numFmtId="0" fontId="10" fillId="11" borderId="0" xfId="0" applyFont="1" applyFill="1" applyBorder="1" applyAlignment="1" applyProtection="1">
      <alignment horizontal="left"/>
    </xf>
    <xf numFmtId="0" fontId="5" fillId="11" borderId="0" xfId="0" applyFont="1" applyFill="1" applyBorder="1" applyAlignment="1" applyProtection="1">
      <alignment horizontal="left"/>
    </xf>
    <xf numFmtId="0" fontId="5" fillId="11" borderId="0" xfId="0" applyFont="1" applyFill="1" applyBorder="1" applyAlignment="1" applyProtection="1"/>
    <xf numFmtId="0" fontId="6" fillId="11" borderId="0" xfId="0" applyFont="1" applyFill="1" applyBorder="1" applyAlignment="1" applyProtection="1"/>
    <xf numFmtId="0" fontId="6" fillId="11" borderId="0" xfId="0" applyFont="1" applyFill="1" applyBorder="1" applyProtection="1"/>
    <xf numFmtId="0" fontId="4" fillId="11" borderId="0" xfId="0" applyFont="1" applyFill="1" applyBorder="1" applyProtection="1"/>
    <xf numFmtId="0" fontId="2" fillId="11" borderId="0" xfId="0" applyFont="1" applyFill="1" applyBorder="1" applyProtection="1"/>
    <xf numFmtId="0" fontId="21" fillId="11" borderId="0" xfId="0" applyFont="1" applyFill="1" applyBorder="1" applyAlignment="1" applyProtection="1">
      <alignment horizontal="left" vertical="top"/>
    </xf>
    <xf numFmtId="0" fontId="2" fillId="11" borderId="0" xfId="0" applyFont="1" applyFill="1" applyProtection="1">
      <protection locked="0"/>
    </xf>
    <xf numFmtId="0" fontId="6" fillId="11" borderId="0" xfId="0" applyFont="1" applyFill="1" applyBorder="1" applyProtection="1">
      <protection locked="0"/>
    </xf>
    <xf numFmtId="0" fontId="4" fillId="11" borderId="0" xfId="0" applyFont="1" applyFill="1" applyBorder="1" applyProtection="1">
      <protection locked="0"/>
    </xf>
    <xf numFmtId="0" fontId="2" fillId="11" borderId="0" xfId="0" applyFont="1" applyFill="1" applyBorder="1" applyProtection="1">
      <protection locked="0"/>
    </xf>
    <xf numFmtId="0" fontId="0" fillId="11" borderId="0" xfId="0" applyFill="1" applyBorder="1" applyProtection="1">
      <protection locked="0"/>
    </xf>
    <xf numFmtId="0" fontId="0" fillId="11" borderId="0" xfId="0" applyFill="1" applyProtection="1">
      <protection locked="0"/>
    </xf>
    <xf numFmtId="0" fontId="3" fillId="11" borderId="0" xfId="0" applyFont="1" applyFill="1" applyBorder="1" applyProtection="1"/>
    <xf numFmtId="0" fontId="10" fillId="11" borderId="0" xfId="0" applyFont="1" applyFill="1" applyBorder="1" applyAlignment="1" applyProtection="1"/>
    <xf numFmtId="0" fontId="14" fillId="11" borderId="0" xfId="0" applyFont="1" applyFill="1" applyBorder="1" applyAlignment="1" applyProtection="1">
      <alignment horizontal="center" vertical="top"/>
    </xf>
    <xf numFmtId="0" fontId="4" fillId="11" borderId="0" xfId="0" applyFont="1" applyFill="1" applyProtection="1"/>
    <xf numFmtId="0" fontId="4" fillId="11" borderId="0" xfId="0" applyFont="1" applyFill="1" applyBorder="1" applyAlignment="1" applyProtection="1"/>
    <xf numFmtId="0" fontId="8" fillId="11" borderId="0" xfId="0" applyFont="1" applyFill="1" applyBorder="1" applyProtection="1"/>
    <xf numFmtId="0" fontId="8" fillId="11" borderId="0" xfId="0" applyFont="1" applyFill="1" applyProtection="1"/>
    <xf numFmtId="0" fontId="4" fillId="11" borderId="0" xfId="0" applyFont="1" applyFill="1" applyProtection="1">
      <protection locked="0"/>
    </xf>
    <xf numFmtId="0" fontId="8" fillId="11" borderId="0" xfId="0" applyFont="1" applyFill="1" applyBorder="1" applyProtection="1">
      <protection locked="0"/>
    </xf>
    <xf numFmtId="0" fontId="8" fillId="11" borderId="0" xfId="0" applyFont="1" applyFill="1" applyProtection="1">
      <protection locked="0"/>
    </xf>
    <xf numFmtId="0" fontId="11" fillId="11" borderId="0" xfId="0" applyFont="1" applyFill="1" applyBorder="1" applyAlignment="1" applyProtection="1">
      <protection locked="0"/>
    </xf>
    <xf numFmtId="165" fontId="8" fillId="11" borderId="0" xfId="0" applyNumberFormat="1" applyFont="1" applyFill="1" applyProtection="1">
      <protection locked="0"/>
    </xf>
    <xf numFmtId="164" fontId="14" fillId="11" borderId="0" xfId="0" applyNumberFormat="1" applyFont="1" applyFill="1" applyBorder="1" applyProtection="1">
      <protection locked="0"/>
    </xf>
    <xf numFmtId="0" fontId="18" fillId="11" borderId="0" xfId="0" applyFont="1" applyFill="1" applyBorder="1" applyAlignment="1" applyProtection="1">
      <protection locked="0"/>
    </xf>
    <xf numFmtId="0" fontId="18" fillId="11" borderId="0" xfId="0" applyFont="1" applyFill="1" applyBorder="1" applyProtection="1">
      <protection locked="0"/>
    </xf>
    <xf numFmtId="164" fontId="2" fillId="11" borderId="0" xfId="0" applyNumberFormat="1" applyFont="1" applyFill="1" applyBorder="1" applyProtection="1">
      <protection locked="0"/>
    </xf>
    <xf numFmtId="165" fontId="0" fillId="11" borderId="0" xfId="0" applyNumberFormat="1" applyFill="1" applyProtection="1">
      <protection locked="0"/>
    </xf>
    <xf numFmtId="0" fontId="18" fillId="11" borderId="0" xfId="0" applyFont="1" applyFill="1" applyBorder="1" applyAlignment="1" applyProtection="1">
      <alignment horizontal="center"/>
      <protection locked="0"/>
    </xf>
    <xf numFmtId="0" fontId="12" fillId="11" borderId="0" xfId="0" applyFont="1" applyFill="1" applyBorder="1" applyAlignment="1" applyProtection="1">
      <protection locked="0"/>
    </xf>
    <xf numFmtId="0" fontId="14" fillId="11" borderId="0" xfId="0" applyFont="1" applyFill="1" applyBorder="1" applyAlignment="1" applyProtection="1">
      <alignment horizontal="center" vertical="top"/>
      <protection locked="0"/>
    </xf>
    <xf numFmtId="0" fontId="17" fillId="11" borderId="0" xfId="0" applyFont="1" applyFill="1" applyBorder="1" applyAlignment="1" applyProtection="1">
      <alignment vertical="center"/>
      <protection locked="0"/>
    </xf>
    <xf numFmtId="165" fontId="0" fillId="11" borderId="0" xfId="0" applyNumberFormat="1" applyFill="1" applyProtection="1"/>
    <xf numFmtId="0" fontId="3" fillId="11" borderId="0" xfId="0" applyFont="1" applyFill="1" applyProtection="1"/>
    <xf numFmtId="0" fontId="23" fillId="11" borderId="0" xfId="0" applyFont="1" applyFill="1" applyBorder="1" applyProtection="1"/>
    <xf numFmtId="0" fontId="23" fillId="5" borderId="0" xfId="0" applyFont="1" applyFill="1" applyProtection="1">
      <protection locked="0"/>
    </xf>
    <xf numFmtId="0" fontId="21" fillId="5" borderId="0" xfId="0" applyFont="1" applyFill="1" applyProtection="1">
      <protection locked="0"/>
    </xf>
    <xf numFmtId="0" fontId="23" fillId="11" borderId="0" xfId="0" applyFont="1" applyFill="1" applyProtection="1"/>
    <xf numFmtId="0" fontId="21" fillId="11" borderId="0" xfId="0" applyFont="1" applyFill="1" applyProtection="1"/>
    <xf numFmtId="0" fontId="23" fillId="11" borderId="0" xfId="0" applyFont="1" applyFill="1" applyProtection="1">
      <protection locked="0"/>
    </xf>
    <xf numFmtId="0" fontId="23" fillId="11" borderId="0" xfId="0" applyFont="1" applyFill="1" applyBorder="1" applyProtection="1">
      <protection locked="0"/>
    </xf>
    <xf numFmtId="0" fontId="23" fillId="11" borderId="0" xfId="0" applyFont="1" applyFill="1" applyBorder="1" applyAlignment="1" applyProtection="1"/>
    <xf numFmtId="165" fontId="23" fillId="11" borderId="0" xfId="1" applyNumberFormat="1" applyFont="1" applyFill="1" applyBorder="1" applyAlignment="1" applyProtection="1"/>
    <xf numFmtId="0" fontId="21" fillId="11" borderId="0" xfId="0" applyFont="1" applyFill="1" applyProtection="1">
      <protection locked="0"/>
    </xf>
    <xf numFmtId="0" fontId="3" fillId="11" borderId="0" xfId="0" applyFont="1" applyFill="1" applyProtection="1">
      <protection locked="0"/>
    </xf>
    <xf numFmtId="0" fontId="25" fillId="9" borderId="0" xfId="0" applyFont="1" applyFill="1" applyProtection="1"/>
    <xf numFmtId="165" fontId="25" fillId="9" borderId="0" xfId="0" applyNumberFormat="1" applyFont="1" applyFill="1" applyProtection="1"/>
    <xf numFmtId="0" fontId="24" fillId="13" borderId="0" xfId="0" applyFont="1" applyFill="1" applyProtection="1"/>
    <xf numFmtId="0" fontId="24" fillId="13" borderId="0" xfId="0" applyFont="1" applyFill="1" applyBorder="1" applyProtection="1"/>
    <xf numFmtId="164" fontId="24" fillId="13" borderId="0" xfId="0" applyNumberFormat="1" applyFont="1" applyFill="1" applyBorder="1" applyProtection="1"/>
    <xf numFmtId="0" fontId="25" fillId="13" borderId="0" xfId="0" applyFont="1" applyFill="1" applyBorder="1" applyProtection="1"/>
    <xf numFmtId="0" fontId="27" fillId="11" borderId="0" xfId="0" applyFont="1" applyFill="1" applyBorder="1" applyProtection="1"/>
    <xf numFmtId="0" fontId="26" fillId="11" borderId="0" xfId="0" applyFont="1" applyFill="1" applyBorder="1" applyAlignment="1" applyProtection="1">
      <protection locked="0"/>
    </xf>
    <xf numFmtId="0" fontId="26" fillId="11" borderId="0" xfId="0" applyFont="1" applyFill="1" applyBorder="1" applyProtection="1">
      <protection locked="0"/>
    </xf>
    <xf numFmtId="0" fontId="30" fillId="11" borderId="0" xfId="0" applyFont="1" applyFill="1" applyBorder="1" applyAlignment="1" applyProtection="1">
      <alignment vertical="center"/>
      <protection locked="0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11" borderId="0" xfId="0" applyFill="1"/>
    <xf numFmtId="0" fontId="2" fillId="11" borderId="12" xfId="0" applyFont="1" applyFill="1" applyBorder="1" applyProtection="1"/>
    <xf numFmtId="0" fontId="5" fillId="11" borderId="12" xfId="0" applyFont="1" applyFill="1" applyBorder="1" applyAlignment="1" applyProtection="1">
      <alignment horizontal="center"/>
    </xf>
    <xf numFmtId="0" fontId="6" fillId="11" borderId="12" xfId="0" applyFont="1" applyFill="1" applyBorder="1" applyAlignment="1" applyProtection="1">
      <alignment horizontal="center"/>
    </xf>
    <xf numFmtId="0" fontId="0" fillId="11" borderId="12" xfId="0" applyFill="1" applyBorder="1" applyProtection="1"/>
    <xf numFmtId="0" fontId="31" fillId="11" borderId="0" xfId="0" applyFont="1" applyFill="1" applyBorder="1" applyAlignment="1" applyProtection="1"/>
    <xf numFmtId="0" fontId="3" fillId="6" borderId="0" xfId="0" applyFont="1" applyFill="1"/>
    <xf numFmtId="0" fontId="2" fillId="10" borderId="0" xfId="0" applyFont="1" applyFill="1" applyProtection="1"/>
    <xf numFmtId="0" fontId="2" fillId="10" borderId="0" xfId="0" applyFont="1" applyFill="1" applyBorder="1" applyProtection="1"/>
    <xf numFmtId="0" fontId="3" fillId="10" borderId="0" xfId="0" applyFont="1" applyFill="1" applyBorder="1" applyProtection="1"/>
    <xf numFmtId="0" fontId="3" fillId="10" borderId="0" xfId="0" applyFont="1" applyFill="1" applyProtection="1"/>
    <xf numFmtId="165" fontId="3" fillId="10" borderId="0" xfId="0" applyNumberFormat="1" applyFont="1" applyFill="1" applyProtection="1"/>
    <xf numFmtId="0" fontId="33" fillId="10" borderId="0" xfId="0" applyFont="1" applyFill="1" applyProtection="1"/>
    <xf numFmtId="165" fontId="33" fillId="10" borderId="0" xfId="0" applyNumberFormat="1" applyFont="1" applyFill="1" applyBorder="1" applyProtection="1"/>
    <xf numFmtId="0" fontId="33" fillId="10" borderId="0" xfId="0" applyFont="1" applyFill="1" applyBorder="1" applyProtection="1"/>
    <xf numFmtId="3" fontId="33" fillId="10" borderId="0" xfId="0" applyNumberFormat="1" applyFont="1" applyFill="1" applyBorder="1" applyProtection="1"/>
    <xf numFmtId="3" fontId="33" fillId="10" borderId="0" xfId="0" applyNumberFormat="1" applyFont="1" applyFill="1" applyProtection="1"/>
    <xf numFmtId="164" fontId="33" fillId="10" borderId="0" xfId="0" applyNumberFormat="1" applyFont="1" applyFill="1" applyBorder="1" applyAlignment="1" applyProtection="1"/>
    <xf numFmtId="164" fontId="34" fillId="10" borderId="0" xfId="0" applyNumberFormat="1" applyFont="1" applyFill="1" applyBorder="1" applyAlignment="1" applyProtection="1"/>
    <xf numFmtId="0" fontId="34" fillId="10" borderId="0" xfId="0" applyFont="1" applyFill="1" applyBorder="1" applyProtection="1"/>
    <xf numFmtId="0" fontId="0" fillId="14" borderId="0" xfId="0" applyFill="1"/>
    <xf numFmtId="0" fontId="36" fillId="13" borderId="0" xfId="0" applyFont="1" applyFill="1" applyProtection="1"/>
    <xf numFmtId="0" fontId="36" fillId="13" borderId="0" xfId="0" applyFont="1" applyFill="1" applyBorder="1" applyProtection="1"/>
    <xf numFmtId="164" fontId="36" fillId="13" borderId="0" xfId="0" applyNumberFormat="1" applyFont="1" applyFill="1" applyBorder="1" applyProtection="1"/>
    <xf numFmtId="0" fontId="35" fillId="13" borderId="0" xfId="0" applyFont="1" applyFill="1" applyBorder="1" applyProtection="1"/>
    <xf numFmtId="0" fontId="35" fillId="9" borderId="0" xfId="0" applyFont="1" applyFill="1" applyProtection="1"/>
    <xf numFmtId="165" fontId="35" fillId="9" borderId="0" xfId="0" applyNumberFormat="1" applyFont="1" applyFill="1" applyProtection="1"/>
    <xf numFmtId="0" fontId="36" fillId="10" borderId="0" xfId="0" applyFont="1" applyFill="1" applyProtection="1"/>
    <xf numFmtId="0" fontId="36" fillId="10" borderId="0" xfId="0" applyFont="1" applyFill="1" applyBorder="1" applyProtection="1"/>
    <xf numFmtId="0" fontId="35" fillId="10" borderId="0" xfId="0" applyFont="1" applyFill="1" applyBorder="1" applyProtection="1"/>
    <xf numFmtId="0" fontId="35" fillId="10" borderId="0" xfId="0" applyFont="1" applyFill="1" applyProtection="1"/>
    <xf numFmtId="0" fontId="36" fillId="10" borderId="0" xfId="0" applyFont="1" applyFill="1" applyProtection="1">
      <protection locked="0"/>
    </xf>
    <xf numFmtId="0" fontId="36" fillId="10" borderId="0" xfId="0" applyFont="1" applyFill="1" applyBorder="1" applyProtection="1">
      <protection locked="0"/>
    </xf>
    <xf numFmtId="0" fontId="35" fillId="10" borderId="0" xfId="0" applyFont="1" applyFill="1" applyBorder="1" applyProtection="1">
      <protection locked="0"/>
    </xf>
    <xf numFmtId="0" fontId="35" fillId="10" borderId="0" xfId="0" applyFont="1" applyFill="1" applyProtection="1">
      <protection locked="0"/>
    </xf>
    <xf numFmtId="0" fontId="36" fillId="2" borderId="0" xfId="0" applyFont="1" applyFill="1" applyProtection="1">
      <protection locked="0"/>
    </xf>
    <xf numFmtId="0" fontId="35" fillId="4" borderId="0" xfId="0" applyFont="1" applyFill="1" applyProtection="1">
      <protection locked="0"/>
    </xf>
    <xf numFmtId="0" fontId="35" fillId="0" borderId="0" xfId="0" applyFont="1" applyProtection="1">
      <protection locked="0"/>
    </xf>
    <xf numFmtId="164" fontId="36" fillId="10" borderId="0" xfId="0" applyNumberFormat="1" applyFont="1" applyFill="1" applyBorder="1" applyProtection="1"/>
    <xf numFmtId="165" fontId="35" fillId="10" borderId="0" xfId="0" applyNumberFormat="1" applyFont="1" applyFill="1" applyProtection="1"/>
    <xf numFmtId="164" fontId="7" fillId="10" borderId="13" xfId="0" applyNumberFormat="1" applyFont="1" applyFill="1" applyBorder="1" applyAlignment="1" applyProtection="1">
      <alignment horizontal="center" vertical="center" wrapText="1"/>
      <protection locked="0"/>
    </xf>
    <xf numFmtId="164" fontId="7" fillId="10" borderId="14" xfId="0" applyNumberFormat="1" applyFont="1" applyFill="1" applyBorder="1" applyAlignment="1" applyProtection="1">
      <alignment horizontal="center" vertical="center" wrapText="1"/>
      <protection locked="0"/>
    </xf>
    <xf numFmtId="165" fontId="7" fillId="10" borderId="13" xfId="1" applyNumberFormat="1" applyFont="1" applyFill="1" applyBorder="1" applyAlignment="1" applyProtection="1">
      <alignment horizontal="center" vertical="center" wrapText="1"/>
      <protection locked="0"/>
    </xf>
    <xf numFmtId="165" fontId="7" fillId="10" borderId="15" xfId="1" applyNumberFormat="1" applyFont="1" applyFill="1" applyBorder="1" applyAlignment="1" applyProtection="1">
      <alignment horizontal="center" vertical="center" wrapText="1"/>
      <protection locked="0"/>
    </xf>
    <xf numFmtId="165" fontId="7" fillId="10" borderId="14" xfId="1" applyNumberFormat="1" applyFont="1" applyFill="1" applyBorder="1" applyAlignment="1" applyProtection="1">
      <alignment horizontal="center" vertical="center" wrapText="1"/>
      <protection locked="0"/>
    </xf>
    <xf numFmtId="165" fontId="4" fillId="11" borderId="0" xfId="0" applyNumberFormat="1" applyFont="1" applyFill="1" applyBorder="1" applyAlignment="1" applyProtection="1">
      <alignment horizontal="center" vertical="center"/>
    </xf>
    <xf numFmtId="164" fontId="7" fillId="10" borderId="15" xfId="0" applyNumberFormat="1" applyFont="1" applyFill="1" applyBorder="1" applyAlignment="1" applyProtection="1">
      <alignment horizontal="center" vertical="center" wrapText="1"/>
      <protection locked="0"/>
    </xf>
    <xf numFmtId="0" fontId="37" fillId="13" borderId="12" xfId="0" applyFont="1" applyFill="1" applyBorder="1" applyAlignment="1" applyProtection="1">
      <alignment horizontal="center" vertical="center"/>
    </xf>
    <xf numFmtId="164" fontId="9" fillId="12" borderId="0" xfId="0" applyNumberFormat="1" applyFont="1" applyFill="1" applyBorder="1" applyAlignment="1" applyProtection="1">
      <alignment horizontal="center" vertical="center" wrapText="1" shrinkToFit="1"/>
      <protection locked="0"/>
    </xf>
    <xf numFmtId="164" fontId="13" fillId="7" borderId="0" xfId="0" applyNumberFormat="1" applyFont="1" applyFill="1" applyBorder="1" applyAlignment="1" applyProtection="1">
      <alignment horizontal="center" vertical="center" wrapText="1" shrinkToFit="1"/>
      <protection locked="0"/>
    </xf>
    <xf numFmtId="164" fontId="13" fillId="8" borderId="0" xfId="0" applyNumberFormat="1" applyFont="1" applyFill="1" applyBorder="1" applyAlignment="1" applyProtection="1">
      <alignment horizontal="center" vertical="center" wrapText="1"/>
      <protection locked="0"/>
    </xf>
    <xf numFmtId="0" fontId="13" fillId="8" borderId="0" xfId="0" applyFont="1" applyFill="1" applyBorder="1" applyAlignment="1" applyProtection="1">
      <alignment horizontal="center" vertical="center" wrapText="1"/>
      <protection locked="0"/>
    </xf>
    <xf numFmtId="0" fontId="19" fillId="4" borderId="7" xfId="0" applyFont="1" applyFill="1" applyBorder="1" applyAlignment="1" applyProtection="1">
      <alignment horizontal="center" vertical="center" wrapText="1"/>
    </xf>
    <xf numFmtId="0" fontId="19" fillId="4" borderId="1" xfId="0" applyFont="1" applyFill="1" applyBorder="1" applyAlignment="1" applyProtection="1">
      <alignment horizontal="center" vertical="center" wrapText="1"/>
    </xf>
    <xf numFmtId="0" fontId="19" fillId="4" borderId="8" xfId="0" applyFont="1" applyFill="1" applyBorder="1" applyAlignment="1" applyProtection="1">
      <alignment horizontal="center" vertical="center" wrapText="1"/>
    </xf>
    <xf numFmtId="0" fontId="19" fillId="4" borderId="5" xfId="0" applyFont="1" applyFill="1" applyBorder="1" applyAlignment="1" applyProtection="1">
      <alignment horizontal="center" vertical="center" wrapText="1"/>
    </xf>
    <xf numFmtId="0" fontId="19" fillId="4" borderId="0" xfId="0" applyFont="1" applyFill="1" applyBorder="1" applyAlignment="1" applyProtection="1">
      <alignment horizontal="center" vertical="center" wrapText="1"/>
    </xf>
    <xf numFmtId="0" fontId="19" fillId="4" borderId="6" xfId="0" applyFont="1" applyFill="1" applyBorder="1" applyAlignment="1" applyProtection="1">
      <alignment horizontal="center" vertical="center" wrapText="1"/>
    </xf>
    <xf numFmtId="0" fontId="19" fillId="4" borderId="9" xfId="0" applyFont="1" applyFill="1" applyBorder="1" applyAlignment="1" applyProtection="1">
      <alignment horizontal="center" vertical="center" wrapText="1"/>
    </xf>
    <xf numFmtId="0" fontId="19" fillId="4" borderId="10" xfId="0" applyFont="1" applyFill="1" applyBorder="1" applyAlignment="1" applyProtection="1">
      <alignment horizontal="center" vertical="center" wrapText="1"/>
    </xf>
    <xf numFmtId="0" fontId="19" fillId="4" borderId="11" xfId="0" applyFont="1" applyFill="1" applyBorder="1" applyAlignment="1" applyProtection="1">
      <alignment horizontal="center" vertical="center" wrapText="1"/>
    </xf>
    <xf numFmtId="0" fontId="23" fillId="11" borderId="0" xfId="0" applyFont="1" applyFill="1" applyBorder="1" applyAlignment="1" applyProtection="1">
      <alignment horizontal="left" vertical="center" indent="1"/>
    </xf>
    <xf numFmtId="0" fontId="28" fillId="4" borderId="2" xfId="0" applyFont="1" applyFill="1" applyBorder="1" applyAlignment="1" applyProtection="1">
      <alignment horizontal="center" vertical="center"/>
    </xf>
    <xf numFmtId="0" fontId="28" fillId="4" borderId="3" xfId="0" applyFont="1" applyFill="1" applyBorder="1" applyAlignment="1" applyProtection="1">
      <alignment horizontal="center" vertical="center"/>
    </xf>
    <xf numFmtId="0" fontId="28" fillId="4" borderId="4" xfId="0" applyFont="1" applyFill="1" applyBorder="1" applyAlignment="1" applyProtection="1">
      <alignment horizontal="center" vertical="center"/>
    </xf>
    <xf numFmtId="0" fontId="28" fillId="4" borderId="5" xfId="0" applyFont="1" applyFill="1" applyBorder="1" applyAlignment="1" applyProtection="1">
      <alignment horizontal="center" vertical="center"/>
    </xf>
    <xf numFmtId="0" fontId="28" fillId="4" borderId="0" xfId="0" applyFont="1" applyFill="1" applyBorder="1" applyAlignment="1" applyProtection="1">
      <alignment horizontal="center" vertical="center"/>
    </xf>
    <xf numFmtId="0" fontId="28" fillId="4" borderId="6" xfId="0" applyFont="1" applyFill="1" applyBorder="1" applyAlignment="1" applyProtection="1">
      <alignment horizontal="center" vertical="center"/>
    </xf>
    <xf numFmtId="0" fontId="5" fillId="6" borderId="0" xfId="0" applyFont="1" applyFill="1" applyBorder="1" applyAlignment="1" applyProtection="1">
      <alignment horizontal="center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595959"/>
      <color rgb="FFFFFF99"/>
      <color rgb="FF8B003A"/>
      <color rgb="FF4B5D75"/>
      <color rgb="FFD3BC8D"/>
      <color rgb="FFCCFFFF"/>
      <color rgb="FF808080"/>
      <color rgb="FFFFF6DD"/>
      <color rgb="FFFF0000"/>
      <color rgb="FF7F0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image" Target="../media/image8.png"/><Relationship Id="rId2" Type="http://schemas.openxmlformats.org/officeDocument/2006/relationships/hyperlink" Target="#'Mem&#243;ria de c&#225;lculo'!A1"/><Relationship Id="rId1" Type="http://schemas.openxmlformats.org/officeDocument/2006/relationships/hyperlink" Target="#'IMPOSTO DE RENDA'!A1"/><Relationship Id="rId6" Type="http://schemas.openxmlformats.org/officeDocument/2006/relationships/image" Target="../media/image4.png"/><Relationship Id="rId11" Type="http://schemas.openxmlformats.org/officeDocument/2006/relationships/hyperlink" Target="#'Mem&#243;ria de c&#225;lculo'!A1"/><Relationship Id="rId5" Type="http://schemas.openxmlformats.org/officeDocument/2006/relationships/image" Target="../media/image3.png"/><Relationship Id="rId10" Type="http://schemas.openxmlformats.org/officeDocument/2006/relationships/image" Target="../media/image7.png"/><Relationship Id="rId4" Type="http://schemas.openxmlformats.org/officeDocument/2006/relationships/image" Target="../media/image2.png"/><Relationship Id="rId9" Type="http://schemas.openxmlformats.org/officeDocument/2006/relationships/hyperlink" Target="#'Mem&#243;ria de c&#225;lculo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hyperlink" Target="#SIMULADOR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4.png"/><Relationship Id="rId1" Type="http://schemas.openxmlformats.org/officeDocument/2006/relationships/hyperlink" Target="#SIMULADOR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SIMULADOR!A1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765499</xdr:colOff>
      <xdr:row>24</xdr:row>
      <xdr:rowOff>47624</xdr:rowOff>
    </xdr:from>
    <xdr:to>
      <xdr:col>15</xdr:col>
      <xdr:colOff>581025</xdr:colOff>
      <xdr:row>43</xdr:row>
      <xdr:rowOff>57150</xdr:rowOff>
    </xdr:to>
    <xdr:sp macro="" textlink="">
      <xdr:nvSpPr>
        <xdr:cNvPr id="25" name="Retângulo: Cantos Arredondados 24">
          <a:extLst>
            <a:ext uri="{FF2B5EF4-FFF2-40B4-BE49-F238E27FC236}">
              <a16:creationId xmlns:a16="http://schemas.microsoft.com/office/drawing/2014/main" xmlns="" id="{DC43F94B-84DC-48EB-B808-10B2B38B28B3}"/>
            </a:ext>
          </a:extLst>
        </xdr:cNvPr>
        <xdr:cNvSpPr/>
      </xdr:nvSpPr>
      <xdr:spPr>
        <a:xfrm>
          <a:off x="5899474" y="4600574"/>
          <a:ext cx="5559101" cy="4629151"/>
        </a:xfrm>
        <a:prstGeom prst="roundRect">
          <a:avLst/>
        </a:prstGeom>
        <a:solidFill>
          <a:schemeClr val="bg1">
            <a:lumMod val="50000"/>
            <a:alpha val="3000"/>
          </a:schemeClr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15</xdr:col>
      <xdr:colOff>77755</xdr:colOff>
      <xdr:row>25</xdr:row>
      <xdr:rowOff>233265</xdr:rowOff>
    </xdr:from>
    <xdr:to>
      <xdr:col>15</xdr:col>
      <xdr:colOff>330459</xdr:colOff>
      <xdr:row>38</xdr:row>
      <xdr:rowOff>97193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xmlns="" id="{8DDE7E3D-A22E-40D2-ACB7-ED91756A792A}"/>
            </a:ext>
          </a:extLst>
        </xdr:cNvPr>
        <xdr:cNvSpPr/>
      </xdr:nvSpPr>
      <xdr:spPr>
        <a:xfrm flipH="1">
          <a:off x="10341428" y="4665306"/>
          <a:ext cx="252704" cy="3343469"/>
        </a:xfrm>
        <a:prstGeom prst="rect">
          <a:avLst/>
        </a:prstGeom>
        <a:solidFill>
          <a:srgbClr val="D3BC8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66675</xdr:colOff>
      <xdr:row>24</xdr:row>
      <xdr:rowOff>28576</xdr:rowOff>
    </xdr:from>
    <xdr:to>
      <xdr:col>9</xdr:col>
      <xdr:colOff>438150</xdr:colOff>
      <xdr:row>43</xdr:row>
      <xdr:rowOff>38102</xdr:rowOff>
    </xdr:to>
    <xdr:sp macro="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xmlns="" id="{72E4E9F5-7071-4728-A883-53F9C1725E66}"/>
            </a:ext>
          </a:extLst>
        </xdr:cNvPr>
        <xdr:cNvSpPr/>
      </xdr:nvSpPr>
      <xdr:spPr>
        <a:xfrm>
          <a:off x="66675" y="4581526"/>
          <a:ext cx="5600700" cy="4629151"/>
        </a:xfrm>
        <a:prstGeom prst="roundRect">
          <a:avLst/>
        </a:prstGeom>
        <a:solidFill>
          <a:schemeClr val="bg1">
            <a:lumMod val="50000"/>
            <a:alpha val="3000"/>
          </a:schemeClr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495301</xdr:colOff>
      <xdr:row>24</xdr:row>
      <xdr:rowOff>104775</xdr:rowOff>
    </xdr:from>
    <xdr:to>
      <xdr:col>14</xdr:col>
      <xdr:colOff>428626</xdr:colOff>
      <xdr:row>27</xdr:row>
      <xdr:rowOff>38100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xmlns="" id="{77021A93-C7C6-4F8B-8C20-D1FE31B90581}"/>
            </a:ext>
          </a:extLst>
        </xdr:cNvPr>
        <xdr:cNvSpPr txBox="1"/>
      </xdr:nvSpPr>
      <xdr:spPr>
        <a:xfrm>
          <a:off x="6248401" y="4324350"/>
          <a:ext cx="3524250" cy="476250"/>
        </a:xfrm>
        <a:prstGeom prst="rect">
          <a:avLst/>
        </a:prstGeom>
        <a:solidFill>
          <a:srgbClr val="D3BC8D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 i="0" u="none" strike="noStrike" baseline="0">
              <a:solidFill>
                <a:srgbClr val="8B003A"/>
              </a:solidFill>
              <a:latin typeface="+mn-lt"/>
              <a:ea typeface="+mn-ea"/>
              <a:cs typeface="+mn-cs"/>
            </a:rPr>
            <a:t>Dedução do Imposto de Renda</a:t>
          </a:r>
          <a:endParaRPr lang="pt-BR" sz="1100">
            <a:solidFill>
              <a:srgbClr val="8B003A"/>
            </a:solidFill>
          </a:endParaRPr>
        </a:p>
      </xdr:txBody>
    </xdr:sp>
    <xdr:clientData/>
  </xdr:twoCellAnchor>
  <xdr:twoCellAnchor>
    <xdr:from>
      <xdr:col>1</xdr:col>
      <xdr:colOff>534566</xdr:colOff>
      <xdr:row>24</xdr:row>
      <xdr:rowOff>95251</xdr:rowOff>
    </xdr:from>
    <xdr:to>
      <xdr:col>8</xdr:col>
      <xdr:colOff>272143</xdr:colOff>
      <xdr:row>26</xdr:row>
      <xdr:rowOff>19440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xmlns="" id="{3917B424-24E6-4F96-8386-0070710694EB}"/>
            </a:ext>
          </a:extLst>
        </xdr:cNvPr>
        <xdr:cNvSpPr txBox="1"/>
      </xdr:nvSpPr>
      <xdr:spPr>
        <a:xfrm>
          <a:off x="1039974" y="4332904"/>
          <a:ext cx="3353189" cy="410158"/>
        </a:xfrm>
        <a:prstGeom prst="rect">
          <a:avLst/>
        </a:prstGeom>
        <a:solidFill>
          <a:srgbClr val="D3BC8D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 i="0" u="none" strike="noStrike" baseline="0">
              <a:solidFill>
                <a:srgbClr val="8B003A"/>
              </a:solidFill>
              <a:latin typeface="+mn-lt"/>
              <a:ea typeface="+mn-ea"/>
              <a:cs typeface="+mn-cs"/>
            </a:rPr>
            <a:t>     Valor da contribuição mensal</a:t>
          </a:r>
          <a:endParaRPr lang="pt-BR" sz="1100">
            <a:solidFill>
              <a:srgbClr val="8B003A"/>
            </a:solidFill>
          </a:endParaRPr>
        </a:p>
      </xdr:txBody>
    </xdr:sp>
    <xdr:clientData/>
  </xdr:twoCellAnchor>
  <xdr:twoCellAnchor>
    <xdr:from>
      <xdr:col>0</xdr:col>
      <xdr:colOff>95250</xdr:colOff>
      <xdr:row>2</xdr:row>
      <xdr:rowOff>66674</xdr:rowOff>
    </xdr:from>
    <xdr:to>
      <xdr:col>13</xdr:col>
      <xdr:colOff>719234</xdr:colOff>
      <xdr:row>5</xdr:row>
      <xdr:rowOff>47625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8654500F-427C-4113-8E37-951D64389622}"/>
            </a:ext>
          </a:extLst>
        </xdr:cNvPr>
        <xdr:cNvSpPr txBox="1"/>
      </xdr:nvSpPr>
      <xdr:spPr>
        <a:xfrm>
          <a:off x="95250" y="552643"/>
          <a:ext cx="9060413" cy="56411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3200">
              <a:solidFill>
                <a:srgbClr val="FFC000"/>
              </a:solidFill>
            </a:rPr>
            <a:t>Calculadora de Contribuição e de Benefício Fiscal</a:t>
          </a:r>
        </a:p>
      </xdr:txBody>
    </xdr:sp>
    <xdr:clientData/>
  </xdr:twoCellAnchor>
  <xdr:twoCellAnchor>
    <xdr:from>
      <xdr:col>0</xdr:col>
      <xdr:colOff>272143</xdr:colOff>
      <xdr:row>38</xdr:row>
      <xdr:rowOff>134904</xdr:rowOff>
    </xdr:from>
    <xdr:to>
      <xdr:col>7</xdr:col>
      <xdr:colOff>184667</xdr:colOff>
      <xdr:row>42</xdr:row>
      <xdr:rowOff>155508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FB7EF849-6CBB-4F31-AF3A-EC01A8585B0B}"/>
            </a:ext>
          </a:extLst>
        </xdr:cNvPr>
        <xdr:cNvSpPr txBox="1"/>
      </xdr:nvSpPr>
      <xdr:spPr>
        <a:xfrm>
          <a:off x="272143" y="8435261"/>
          <a:ext cx="3498978" cy="80787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900" b="1">
              <a:solidFill>
                <a:schemeClr val="tx2">
                  <a:lumMod val="50000"/>
                </a:schemeClr>
              </a:solidFill>
              <a:latin typeface="Bradley Hand ITC" panose="03070402050302030203" pitchFamily="66" charset="0"/>
            </a:rPr>
            <a:t>Quer</a:t>
          </a:r>
          <a:r>
            <a:rPr lang="pt-BR" sz="1900" b="1" baseline="0">
              <a:solidFill>
                <a:schemeClr val="tx2">
                  <a:lumMod val="50000"/>
                </a:schemeClr>
              </a:solidFill>
              <a:latin typeface="Bradley Hand ITC" panose="03070402050302030203" pitchFamily="66" charset="0"/>
            </a:rPr>
            <a:t> ver como é feito o cálculo da sua contribuição em detalhes?   </a:t>
          </a:r>
          <a:endParaRPr lang="pt-BR" sz="1900" b="1">
            <a:solidFill>
              <a:schemeClr val="tx2">
                <a:lumMod val="50000"/>
              </a:schemeClr>
            </a:solidFill>
            <a:latin typeface="Bradley Hand ITC" panose="03070402050302030203" pitchFamily="66" charset="0"/>
          </a:endParaRPr>
        </a:p>
      </xdr:txBody>
    </xdr:sp>
    <xdr:clientData/>
  </xdr:twoCellAnchor>
  <xdr:twoCellAnchor>
    <xdr:from>
      <xdr:col>13</xdr:col>
      <xdr:colOff>279507</xdr:colOff>
      <xdr:row>39</xdr:row>
      <xdr:rowOff>124907</xdr:rowOff>
    </xdr:from>
    <xdr:to>
      <xdr:col>14</xdr:col>
      <xdr:colOff>744115</xdr:colOff>
      <xdr:row>41</xdr:row>
      <xdr:rowOff>83977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B4E1C36-BC92-4BA1-A0D9-C4D3F5D1D3A3}"/>
            </a:ext>
          </a:extLst>
        </xdr:cNvPr>
        <xdr:cNvSpPr/>
      </xdr:nvSpPr>
      <xdr:spPr>
        <a:xfrm>
          <a:off x="8715936" y="8629371"/>
          <a:ext cx="1378230" cy="347846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>
              <a:latin typeface="Bradley Hand ITC" panose="03070402050302030203" pitchFamily="66" charset="0"/>
            </a:rPr>
            <a:t>Clique aqui</a:t>
          </a:r>
        </a:p>
      </xdr:txBody>
    </xdr:sp>
    <xdr:clientData/>
  </xdr:twoCellAnchor>
  <xdr:twoCellAnchor>
    <xdr:from>
      <xdr:col>0</xdr:col>
      <xdr:colOff>50801</xdr:colOff>
      <xdr:row>44</xdr:row>
      <xdr:rowOff>27515</xdr:rowOff>
    </xdr:from>
    <xdr:to>
      <xdr:col>15</xdr:col>
      <xdr:colOff>428625</xdr:colOff>
      <xdr:row>54</xdr:row>
      <xdr:rowOff>104775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15464625-A49D-46C2-99C3-985DC25854A0}"/>
            </a:ext>
          </a:extLst>
        </xdr:cNvPr>
        <xdr:cNvSpPr txBox="1"/>
      </xdr:nvSpPr>
      <xdr:spPr>
        <a:xfrm>
          <a:off x="50801" y="9400115"/>
          <a:ext cx="11112499" cy="206798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300" b="1">
              <a:solidFill>
                <a:schemeClr val="bg1"/>
              </a:solidFill>
              <a:latin typeface="+mn-lt"/>
            </a:rPr>
            <a:t>-</a:t>
          </a:r>
          <a:r>
            <a:rPr lang="pt-BR" sz="1300" b="0">
              <a:solidFill>
                <a:schemeClr val="bg1"/>
              </a:solidFill>
              <a:latin typeface="+mn-lt"/>
            </a:rPr>
            <a:t> O</a:t>
          </a:r>
          <a:r>
            <a:rPr lang="pt-BR" sz="1300" b="0" baseline="0">
              <a:solidFill>
                <a:schemeClr val="bg1"/>
              </a:solidFill>
              <a:latin typeface="+mn-lt"/>
            </a:rPr>
            <a:t> cálculo da </a:t>
          </a:r>
          <a:r>
            <a:rPr lang="pt-BR" sz="1300" b="0">
              <a:solidFill>
                <a:schemeClr val="bg1"/>
              </a:solidFill>
              <a:latin typeface="+mn-lt"/>
            </a:rPr>
            <a:t>Contribuição</a:t>
          </a:r>
          <a:r>
            <a:rPr lang="pt-BR" sz="1300" b="0" baseline="0">
              <a:solidFill>
                <a:schemeClr val="bg1"/>
              </a:solidFill>
              <a:latin typeface="+mn-lt"/>
            </a:rPr>
            <a:t> Básica já considera a parcela correspondente a 2% do salário de contribuição (Parcela obrigatória);</a:t>
          </a:r>
          <a:endParaRPr lang="pt-BR" sz="1300" b="0">
            <a:solidFill>
              <a:schemeClr val="bg1"/>
            </a:solidFill>
            <a:latin typeface="+mn-lt"/>
          </a:endParaRPr>
        </a:p>
        <a:p>
          <a:pPr algn="l"/>
          <a:endParaRPr lang="pt-BR" sz="400" b="0">
            <a:solidFill>
              <a:schemeClr val="bg1"/>
            </a:solidFill>
            <a:latin typeface="+mn-lt"/>
          </a:endParaRPr>
        </a:p>
        <a:p>
          <a:pPr algn="l"/>
          <a:r>
            <a:rPr lang="pt-BR" sz="1300" b="1">
              <a:solidFill>
                <a:schemeClr val="bg1"/>
              </a:solidFill>
              <a:latin typeface="+mn-lt"/>
            </a:rPr>
            <a:t>-</a:t>
          </a:r>
          <a:r>
            <a:rPr lang="pt-BR" sz="1300" b="0">
              <a:solidFill>
                <a:schemeClr val="bg1"/>
              </a:solidFill>
              <a:latin typeface="+mn-lt"/>
            </a:rPr>
            <a:t> O cálculo da Contribuição Básica e Voluntária </a:t>
          </a:r>
          <a:r>
            <a:rPr lang="pt-BR" sz="1300" b="0" baseline="0">
              <a:solidFill>
                <a:schemeClr val="bg1"/>
              </a:solidFill>
              <a:latin typeface="+mn-lt"/>
            </a:rPr>
            <a:t>constituem uma simulação com base nas regras definidas pelo regulamento do Plano CD;</a:t>
          </a:r>
        </a:p>
        <a:p>
          <a:pPr algn="l"/>
          <a:endParaRPr lang="pt-BR" sz="400" b="0" baseline="0">
            <a:solidFill>
              <a:schemeClr val="bg1"/>
            </a:solidFill>
            <a:latin typeface="+mn-lt"/>
          </a:endParaRPr>
        </a:p>
        <a:p>
          <a:pPr algn="l"/>
          <a:r>
            <a:rPr lang="pt-BR" sz="1300" b="1" baseline="0">
              <a:solidFill>
                <a:schemeClr val="bg1"/>
              </a:solidFill>
              <a:latin typeface="+mn-lt"/>
            </a:rPr>
            <a:t>-</a:t>
          </a:r>
          <a:r>
            <a:rPr lang="pt-BR" sz="1300" b="0" baseline="0">
              <a:solidFill>
                <a:schemeClr val="bg1"/>
              </a:solidFill>
              <a:latin typeface="+mn-lt"/>
            </a:rPr>
            <a:t> (*) Da contrapartida da empresa são retirados os valores referentes à cobertura de benefício mínimo e de risco (0,42% do salário de contribuição) e as despesas administrativas do plano previdenciário (10,68% do valor da contribuição básica do participante); </a:t>
          </a:r>
        </a:p>
        <a:p>
          <a:pPr algn="l"/>
          <a:endParaRPr lang="pt-BR" sz="400" b="0" baseline="0">
            <a:solidFill>
              <a:schemeClr val="bg1"/>
            </a:solidFill>
            <a:latin typeface="+mn-lt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b="1" baseline="0">
              <a:solidFill>
                <a:schemeClr val="bg1"/>
              </a:solidFill>
              <a:latin typeface="+mn-lt"/>
            </a:rPr>
            <a:t>-</a:t>
          </a:r>
          <a:r>
            <a:rPr lang="pt-BR" sz="1300" b="0" baseline="0">
              <a:solidFill>
                <a:schemeClr val="bg1"/>
              </a:solidFill>
              <a:latin typeface="+mn-lt"/>
            </a:rPr>
            <a:t> </a:t>
          </a:r>
          <a:r>
            <a:rPr lang="pt-BR" sz="1300" b="0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Os resultados apresentados neste simulador, para efeito de dedução do Imposto de Renda, são ilustrativos e tiveram como base os dados informados por você, não levando em conta outras deduções incidentes na Declaração de Imposto de Renda;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400" b="0" i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pt-BR" sz="1300" b="0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 REAL GRANDEZA não assume nenhuma responsabilidade pela sua decisão de investimento a partir das informações colhidas neste simulador;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400" b="0" i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pt-BR" sz="1300" b="0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Para efetivar</a:t>
          </a:r>
          <a:r>
            <a:rPr lang="pt-BR" sz="1300" b="0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sua alteração, acesse o site da REAL GRANDEZA.</a:t>
          </a:r>
          <a:endParaRPr lang="pt-BR" sz="13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447675</xdr:colOff>
      <xdr:row>32</xdr:row>
      <xdr:rowOff>87477</xdr:rowOff>
    </xdr:from>
    <xdr:to>
      <xdr:col>9</xdr:col>
      <xdr:colOff>123825</xdr:colOff>
      <xdr:row>32</xdr:row>
      <xdr:rowOff>103026</xdr:rowOff>
    </xdr:to>
    <xdr:cxnSp macro="">
      <xdr:nvCxnSpPr>
        <xdr:cNvPr id="10" name="Conector reto 9">
          <a:extLst>
            <a:ext uri="{FF2B5EF4-FFF2-40B4-BE49-F238E27FC236}">
              <a16:creationId xmlns:a16="http://schemas.microsoft.com/office/drawing/2014/main" xmlns="" id="{09A11781-E56F-41CF-8270-C21EC3363846}"/>
            </a:ext>
          </a:extLst>
        </xdr:cNvPr>
        <xdr:cNvCxnSpPr/>
      </xdr:nvCxnSpPr>
      <xdr:spPr>
        <a:xfrm flipV="1">
          <a:off x="447675" y="6618906"/>
          <a:ext cx="4720512" cy="15549"/>
        </a:xfrm>
        <a:prstGeom prst="line">
          <a:avLst/>
        </a:prstGeom>
        <a:ln w="6350">
          <a:solidFill>
            <a:schemeClr val="bg1">
              <a:lumMod val="50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114687</xdr:colOff>
      <xdr:row>4</xdr:row>
      <xdr:rowOff>174949</xdr:rowOff>
    </xdr:from>
    <xdr:to>
      <xdr:col>15</xdr:col>
      <xdr:colOff>524847</xdr:colOff>
      <xdr:row>6</xdr:row>
      <xdr:rowOff>476250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xmlns="" id="{EE116118-FDC1-482F-A487-ED132F0B106E}"/>
            </a:ext>
          </a:extLst>
        </xdr:cNvPr>
        <xdr:cNvSpPr txBox="1"/>
      </xdr:nvSpPr>
      <xdr:spPr>
        <a:xfrm>
          <a:off x="114687" y="1032199"/>
          <a:ext cx="11144835" cy="587051"/>
        </a:xfrm>
        <a:prstGeom prst="rect">
          <a:avLst/>
        </a:prstGeom>
        <a:solidFill>
          <a:srgbClr val="8B003A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latin typeface="+mn-lt"/>
              <a:ea typeface="+mn-ea"/>
              <a:cs typeface="+mn-cs"/>
            </a:rPr>
            <a:t>Informe os dados necessários para a simulação</a:t>
          </a:r>
        </a:p>
        <a:p>
          <a:r>
            <a:rPr lang="pt-BR" sz="1100">
              <a:solidFill>
                <a:srgbClr val="FFFF99"/>
              </a:solidFill>
              <a:effectLst/>
              <a:latin typeface="+mn-lt"/>
              <a:ea typeface="+mn-ea"/>
              <a:cs typeface="+mn-cs"/>
            </a:rPr>
            <a:t>A calculadora foi elaborada para apoiar o participante na definição do valor da sua contribuição (básica e voluntária) ao Plano CD e para auxiliar na simulação do cálculo</a:t>
          </a:r>
          <a:r>
            <a:rPr lang="pt-BR" sz="1100" baseline="0">
              <a:solidFill>
                <a:srgbClr val="FFFF99"/>
              </a:solidFill>
              <a:effectLst/>
              <a:latin typeface="+mn-lt"/>
              <a:ea typeface="+mn-ea"/>
              <a:cs typeface="+mn-cs"/>
            </a:rPr>
            <a:t> do benefício fiscal</a:t>
          </a:r>
          <a:r>
            <a:rPr lang="pt-BR" sz="1100">
              <a:solidFill>
                <a:srgbClr val="FFFF99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pt-BR" sz="1100">
            <a:solidFill>
              <a:schemeClr val="accent4">
                <a:lumMod val="40000"/>
                <a:lumOff val="60000"/>
              </a:schemeClr>
            </a:solidFill>
          </a:endParaRPr>
        </a:p>
      </xdr:txBody>
    </xdr:sp>
    <xdr:clientData/>
  </xdr:twoCellAnchor>
  <xdr:twoCellAnchor>
    <xdr:from>
      <xdr:col>2</xdr:col>
      <xdr:colOff>775</xdr:colOff>
      <xdr:row>35</xdr:row>
      <xdr:rowOff>38102</xdr:rowOff>
    </xdr:from>
    <xdr:to>
      <xdr:col>7</xdr:col>
      <xdr:colOff>457198</xdr:colOff>
      <xdr:row>36</xdr:row>
      <xdr:rowOff>200025</xdr:rowOff>
    </xdr:to>
    <xdr:sp macro="" textlink="">
      <xdr:nvSpPr>
        <xdr:cNvPr id="23" name="Chave Direita 22">
          <a:extLst>
            <a:ext uri="{FF2B5EF4-FFF2-40B4-BE49-F238E27FC236}">
              <a16:creationId xmlns:a16="http://schemas.microsoft.com/office/drawing/2014/main" xmlns="" id="{73DA783A-B4D3-464D-8E41-4AA52406E2B1}"/>
            </a:ext>
          </a:extLst>
        </xdr:cNvPr>
        <xdr:cNvSpPr/>
      </xdr:nvSpPr>
      <xdr:spPr>
        <a:xfrm rot="5400000">
          <a:off x="2553573" y="5921733"/>
          <a:ext cx="356311" cy="2623846"/>
        </a:xfrm>
        <a:prstGeom prst="rightBrace">
          <a:avLst/>
        </a:prstGeom>
        <a:ln w="15875" cap="sq">
          <a:solidFill>
            <a:schemeClr val="bg1"/>
          </a:solidFill>
          <a:tailEnd w="med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1000124</xdr:colOff>
      <xdr:row>38</xdr:row>
      <xdr:rowOff>107106</xdr:rowOff>
    </xdr:from>
    <xdr:to>
      <xdr:col>13</xdr:col>
      <xdr:colOff>581025</xdr:colOff>
      <xdr:row>42</xdr:row>
      <xdr:rowOff>45679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xmlns="" id="{6D9FB07E-7A07-44CD-9BFC-E1AD5C14DD5A}"/>
            </a:ext>
          </a:extLst>
        </xdr:cNvPr>
        <xdr:cNvSpPr txBox="1"/>
      </xdr:nvSpPr>
      <xdr:spPr>
        <a:xfrm>
          <a:off x="6134099" y="8317656"/>
          <a:ext cx="3495676" cy="71009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900" b="1">
              <a:solidFill>
                <a:schemeClr val="tx2">
                  <a:lumMod val="50000"/>
                </a:schemeClr>
              </a:solidFill>
              <a:latin typeface="Bradley Hand ITC" panose="03070402050302030203" pitchFamily="66" charset="0"/>
            </a:rPr>
            <a:t>Quer</a:t>
          </a:r>
          <a:r>
            <a:rPr lang="pt-BR" sz="1900" b="1" baseline="0">
              <a:solidFill>
                <a:schemeClr val="tx2">
                  <a:lumMod val="50000"/>
                </a:schemeClr>
              </a:solidFill>
              <a:latin typeface="Bradley Hand ITC" panose="03070402050302030203" pitchFamily="66" charset="0"/>
            </a:rPr>
            <a:t> informações sobre o benefício fiscal?   </a:t>
          </a:r>
          <a:endParaRPr lang="pt-BR" sz="1900" b="1">
            <a:solidFill>
              <a:schemeClr val="tx2">
                <a:lumMod val="50000"/>
              </a:schemeClr>
            </a:solidFill>
            <a:latin typeface="Bradley Hand ITC" panose="03070402050302030203" pitchFamily="66" charset="0"/>
          </a:endParaRPr>
        </a:p>
      </xdr:txBody>
    </xdr:sp>
    <xdr:clientData/>
  </xdr:twoCellAnchor>
  <xdr:twoCellAnchor>
    <xdr:from>
      <xdr:col>7</xdr:col>
      <xdr:colOff>138599</xdr:colOff>
      <xdr:row>39</xdr:row>
      <xdr:rowOff>145209</xdr:rowOff>
    </xdr:from>
    <xdr:to>
      <xdr:col>9</xdr:col>
      <xdr:colOff>118403</xdr:colOff>
      <xdr:row>41</xdr:row>
      <xdr:rowOff>104279</xdr:rowOff>
    </xdr:to>
    <xdr:sp macro="" textlink="">
      <xdr:nvSpPr>
        <xdr:cNvPr id="29" name="Retângulo: Cantos Arredondados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066A3B8-68A9-4677-BD17-B40B191F4ACF}"/>
            </a:ext>
          </a:extLst>
        </xdr:cNvPr>
        <xdr:cNvSpPr/>
      </xdr:nvSpPr>
      <xdr:spPr>
        <a:xfrm>
          <a:off x="3725053" y="8649673"/>
          <a:ext cx="1437712" cy="347846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>
              <a:latin typeface="Bradley Hand ITC" panose="03070402050302030203" pitchFamily="66" charset="0"/>
            </a:rPr>
            <a:t>Clique aqui</a:t>
          </a:r>
        </a:p>
      </xdr:txBody>
    </xdr:sp>
    <xdr:clientData/>
  </xdr:twoCellAnchor>
  <xdr:twoCellAnchor>
    <xdr:from>
      <xdr:col>9</xdr:col>
      <xdr:colOff>668698</xdr:colOff>
      <xdr:row>27</xdr:row>
      <xdr:rowOff>163868</xdr:rowOff>
    </xdr:from>
    <xdr:to>
      <xdr:col>12</xdr:col>
      <xdr:colOff>756950</xdr:colOff>
      <xdr:row>37</xdr:row>
      <xdr:rowOff>373418</xdr:rowOff>
    </xdr:to>
    <xdr:sp macro="" textlink="">
      <xdr:nvSpPr>
        <xdr:cNvPr id="7" name="Retângulo: Cantos Arredondados 6">
          <a:extLst>
            <a:ext uri="{FF2B5EF4-FFF2-40B4-BE49-F238E27FC236}">
              <a16:creationId xmlns:a16="http://schemas.microsoft.com/office/drawing/2014/main" xmlns="" id="{F18165C3-F6AD-497D-848A-AB1CE15C6183}"/>
            </a:ext>
          </a:extLst>
        </xdr:cNvPr>
        <xdr:cNvSpPr/>
      </xdr:nvSpPr>
      <xdr:spPr>
        <a:xfrm>
          <a:off x="5713060" y="5334582"/>
          <a:ext cx="2634732" cy="2901821"/>
        </a:xfrm>
        <a:prstGeom prst="roundRect">
          <a:avLst/>
        </a:prstGeom>
        <a:solidFill>
          <a:schemeClr val="accent1">
            <a:alpha val="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4</xdr:col>
      <xdr:colOff>142487</xdr:colOff>
      <xdr:row>34</xdr:row>
      <xdr:rowOff>15160</xdr:rowOff>
    </xdr:from>
    <xdr:to>
      <xdr:col>5</xdr:col>
      <xdr:colOff>180587</xdr:colOff>
      <xdr:row>34</xdr:row>
      <xdr:rowOff>409815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xmlns="" id="{9EB9CD6A-D123-41B4-837A-D62021193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3456" y="6536869"/>
          <a:ext cx="417157" cy="394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213827</xdr:colOff>
      <xdr:row>8</xdr:row>
      <xdr:rowOff>126353</xdr:rowOff>
    </xdr:from>
    <xdr:to>
      <xdr:col>1</xdr:col>
      <xdr:colOff>41794</xdr:colOff>
      <xdr:row>10</xdr:row>
      <xdr:rowOff>76007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xmlns="" id="{39518FFF-268A-4EFF-B2A6-55E895059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3827" y="1584261"/>
          <a:ext cx="333375" cy="328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204107</xdr:colOff>
      <xdr:row>15</xdr:row>
      <xdr:rowOff>58316</xdr:rowOff>
    </xdr:from>
    <xdr:to>
      <xdr:col>1</xdr:col>
      <xdr:colOff>13024</xdr:colOff>
      <xdr:row>17</xdr:row>
      <xdr:rowOff>66286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xmlns="" id="{7701CD6D-8A1C-494B-8F18-DE30E0F4B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4107" y="2488163"/>
          <a:ext cx="314325" cy="328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213826</xdr:colOff>
      <xdr:row>19</xdr:row>
      <xdr:rowOff>29158</xdr:rowOff>
    </xdr:from>
    <xdr:to>
      <xdr:col>1</xdr:col>
      <xdr:colOff>41793</xdr:colOff>
      <xdr:row>21</xdr:row>
      <xdr:rowOff>46653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xmlns="" id="{C64F146B-776E-4CBE-8D4A-EAA68F895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3826" y="3294872"/>
          <a:ext cx="333375" cy="33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938698</xdr:colOff>
      <xdr:row>8</xdr:row>
      <xdr:rowOff>116440</xdr:rowOff>
    </xdr:from>
    <xdr:to>
      <xdr:col>10</xdr:col>
      <xdr:colOff>43348</xdr:colOff>
      <xdr:row>10</xdr:row>
      <xdr:rowOff>66094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F94B5166-514B-44C4-BB50-38B42F3AA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67923" y="1859515"/>
          <a:ext cx="342900" cy="330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958524</xdr:colOff>
      <xdr:row>15</xdr:row>
      <xdr:rowOff>57929</xdr:rowOff>
    </xdr:from>
    <xdr:to>
      <xdr:col>10</xdr:col>
      <xdr:colOff>41208</xdr:colOff>
      <xdr:row>17</xdr:row>
      <xdr:rowOff>65899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xmlns="" id="{4CF1F9E9-9F27-40F6-B869-4B4DD5F02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87749" y="2782079"/>
          <a:ext cx="320934" cy="331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294757</xdr:colOff>
      <xdr:row>15</xdr:row>
      <xdr:rowOff>52780</xdr:rowOff>
    </xdr:from>
    <xdr:to>
      <xdr:col>7</xdr:col>
      <xdr:colOff>556969</xdr:colOff>
      <xdr:row>16</xdr:row>
      <xdr:rowOff>226165</xdr:rowOff>
    </xdr:to>
    <xdr:pic>
      <xdr:nvPicPr>
        <xdr:cNvPr id="32" name="Imagem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2D57A2C1-E601-4854-8B10-C3392699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407" y="2853130"/>
          <a:ext cx="262212" cy="24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301155</xdr:colOff>
      <xdr:row>19</xdr:row>
      <xdr:rowOff>54964</xdr:rowOff>
    </xdr:from>
    <xdr:to>
      <xdr:col>8</xdr:col>
      <xdr:colOff>563561</xdr:colOff>
      <xdr:row>20</xdr:row>
      <xdr:rowOff>228348</xdr:rowOff>
    </xdr:to>
    <xdr:pic>
      <xdr:nvPicPr>
        <xdr:cNvPr id="34" name="Imagem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EFC6C7DD-6883-4777-B431-CDE5F6BF8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63580" y="3703039"/>
          <a:ext cx="262406" cy="249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209549</xdr:colOff>
      <xdr:row>21</xdr:row>
      <xdr:rowOff>171450</xdr:rowOff>
    </xdr:from>
    <xdr:to>
      <xdr:col>8</xdr:col>
      <xdr:colOff>638174</xdr:colOff>
      <xdr:row>24</xdr:row>
      <xdr:rowOff>142875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xmlns="" id="{44C03DC5-DECF-4DCA-BD09-77BBDBD30B39}"/>
            </a:ext>
          </a:extLst>
        </xdr:cNvPr>
        <xdr:cNvSpPr/>
      </xdr:nvSpPr>
      <xdr:spPr>
        <a:xfrm>
          <a:off x="2600324" y="4067175"/>
          <a:ext cx="3209925" cy="628650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771525</xdr:colOff>
      <xdr:row>22</xdr:row>
      <xdr:rowOff>57150</xdr:rowOff>
    </xdr:from>
    <xdr:to>
      <xdr:col>8</xdr:col>
      <xdr:colOff>504825</xdr:colOff>
      <xdr:row>25</xdr:row>
      <xdr:rowOff>95250</xdr:rowOff>
    </xdr:to>
    <xdr:sp macro="" textlink="">
      <xdr:nvSpPr>
        <xdr:cNvPr id="35" name="Retângulo 34">
          <a:extLst>
            <a:ext uri="{FF2B5EF4-FFF2-40B4-BE49-F238E27FC236}">
              <a16:creationId xmlns:a16="http://schemas.microsoft.com/office/drawing/2014/main" xmlns="" id="{D901D21B-73B3-41DD-8C3C-3B4C1DEB7B0C}"/>
            </a:ext>
          </a:extLst>
        </xdr:cNvPr>
        <xdr:cNvSpPr/>
      </xdr:nvSpPr>
      <xdr:spPr>
        <a:xfrm>
          <a:off x="3543300" y="4200525"/>
          <a:ext cx="2133600" cy="638175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238126</xdr:colOff>
      <xdr:row>0</xdr:row>
      <xdr:rowOff>133350</xdr:rowOff>
    </xdr:from>
    <xdr:to>
      <xdr:col>3</xdr:col>
      <xdr:colOff>142876</xdr:colOff>
      <xdr:row>2</xdr:row>
      <xdr:rowOff>73570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4ADA15E6-A119-4D32-B7C3-2266B234F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6" y="133350"/>
          <a:ext cx="1809750" cy="4164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571501</xdr:colOff>
      <xdr:row>21</xdr:row>
      <xdr:rowOff>28575</xdr:rowOff>
    </xdr:from>
    <xdr:to>
      <xdr:col>6</xdr:col>
      <xdr:colOff>247650</xdr:colOff>
      <xdr:row>36</xdr:row>
      <xdr:rowOff>22637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316A18C7-632C-4E75-AE84-745B418CA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24176" y="4152900"/>
          <a:ext cx="2057399" cy="2851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552450</xdr:colOff>
      <xdr:row>21</xdr:row>
      <xdr:rowOff>24420</xdr:rowOff>
    </xdr:from>
    <xdr:to>
      <xdr:col>9</xdr:col>
      <xdr:colOff>89258</xdr:colOff>
      <xdr:row>36</xdr:row>
      <xdr:rowOff>125369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D406D03D-9B74-40C2-9F70-18FB55AA0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86375" y="4148745"/>
          <a:ext cx="2213333" cy="2958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3</xdr:row>
      <xdr:rowOff>76200</xdr:rowOff>
    </xdr:from>
    <xdr:to>
      <xdr:col>10</xdr:col>
      <xdr:colOff>666750</xdr:colOff>
      <xdr:row>6</xdr:row>
      <xdr:rowOff>66676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F440B47C-5957-4977-8C05-FD560915A023}"/>
            </a:ext>
          </a:extLst>
        </xdr:cNvPr>
        <xdr:cNvSpPr txBox="1"/>
      </xdr:nvSpPr>
      <xdr:spPr>
        <a:xfrm>
          <a:off x="171450" y="742950"/>
          <a:ext cx="7258050" cy="561976"/>
        </a:xfrm>
        <a:prstGeom prst="rect">
          <a:avLst/>
        </a:prstGeom>
        <a:solidFill>
          <a:schemeClr val="bg2">
            <a:lumMod val="10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400" b="1" u="none">
              <a:solidFill>
                <a:schemeClr val="bg1">
                  <a:lumMod val="65000"/>
                </a:schemeClr>
              </a:solidFill>
            </a:rPr>
            <a:t>Cálculo da Contribuição Mensal (Básica e Voluntária)</a:t>
          </a:r>
        </a:p>
      </xdr:txBody>
    </xdr:sp>
    <xdr:clientData/>
  </xdr:twoCellAnchor>
  <xdr:oneCellAnchor>
    <xdr:from>
      <xdr:col>1</xdr:col>
      <xdr:colOff>57150</xdr:colOff>
      <xdr:row>6</xdr:row>
      <xdr:rowOff>47625</xdr:rowOff>
    </xdr:from>
    <xdr:ext cx="9886949" cy="1375410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103DDE8D-8121-4051-8600-1F42D4FFEA82}"/>
            </a:ext>
          </a:extLst>
        </xdr:cNvPr>
        <xdr:cNvSpPr txBox="1"/>
      </xdr:nvSpPr>
      <xdr:spPr>
        <a:xfrm>
          <a:off x="266700" y="1285875"/>
          <a:ext cx="9886949" cy="13754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CÁLCULO DA CONTRIBUIÇÃO MENSAL (BÁSICA E VOLUNTÁRIA)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5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Definições e Conceitos: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Salário de Contribuição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corresponde ao total das seguintes referências: salário, adicionais, funções gratificadas, horas extras, </a:t>
          </a: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participação nos lucros, abonos e indenizações decorrentes de acordos coletivos, remuneração e gratificação de férias.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Unidade de Referência (UR)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é o valor base utilizado no Plano CD, que após a atualização anual de 2019, passará para R$449,17, </a:t>
          </a: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sendo 7 UR’s correspondentes ao valor de R$ 3.144,19 (Valor</a:t>
          </a:r>
          <a:r>
            <a:rPr lang="pt-BR" sz="14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que passará a vigorar a partir de outubro/2019)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Contribuição Básica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é composta por duas parcelas. A primeira é calculada, obrigatoriamente, com 2% do valor total do seu </a:t>
          </a: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Salário de Contribuição. A segunda parcela é calculada com base em um percentual variável, à sua escolha, entre 4,5% e 10%, </a:t>
          </a: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sobre a parcela do seu Salário de Contribuição que exceder a R$ 3.144,19 (7 UR´s).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Contribuição Voluntária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corresponde ao percentual opcional entre 1% e 10%, indicado pelo participante, que irá incidir sobre o </a:t>
          </a: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Salário de Contribuição. </a:t>
          </a:r>
        </a:p>
        <a:p>
          <a:endParaRPr lang="pt-BR" sz="1400" b="1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CONTRIBUIÇÃO BÁSICA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5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Metodologia do cálculo: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Contribuição obrigatória é igual a 2,0% do seu Salário de Contribuição.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Além desse valor, incidirá também o percentual opcional, entre 4,5% e 10,0%, em intervalos de 0,5%, da parcela do seu salário </a:t>
          </a: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de contribuição excedente a 7 UR’s.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OBS.: Há uma contrapartida da Patrocinadora no mesmo valor da Contribuição Básica, que será creditada na conta individual do </a:t>
          </a: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participante após serem deduzidas as parcelas destinadas à cobertura das despesas administrativas e dos benefícios de risco.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5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Exemplos:</a:t>
          </a:r>
        </a:p>
        <a:p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Salário de Contribuição de R$2.000,00: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Como o salário não ultrapassa o valor de 7UR, somente é aplicado o percentual de 2% sobre o salário.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- Contribuição do Participante: 2% de R$2.000,00 = R$ 40,00;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- Contrapartida da Patrocinadora: 2% de R$2.000,00 = R$ 40,00.	 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Salário de Contribuição de R$6.000,00, com percentual de Contribuição Básica adicional de 10%: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Como o salário ultrapassa o valor de 7 UR’s, o participante contribui com um percentual, à sua escolha, entre 4,5% e 10,0% da parcela </a:t>
          </a: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que exceder 7 UR’s.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- Contribuição do Participante: (2% de R$6.000,00 = R$120,00) + (10% de R$ 2.855,81 = R$ 285,58) = R$ 405,58;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- Contribuição da Patrocinadora: (2% de R$6.000,00 = R$ 120,00) + (10% de R$ 2.855,81 = R$ 285,58) = R$ 405,58.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CONTRIBUIÇÃO VOLUNTÁRIA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5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Metodologia do cálculo: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Percentual opcional, entre 1% e 10%, em valor inteiro, do Salário de Contribuição. É importante lembrar que na Contribuição </a:t>
          </a: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Voluntária não há contrapartida da Patrocinadora.</a:t>
          </a:r>
        </a:p>
        <a:p>
          <a:endParaRPr lang="pt-BR" sz="1400" b="1" u="sng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500" b="1" u="non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Exemplo: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Salário de contribuição de R$ 6.000,00 e percentual de contribuição voluntária escolhido de 5%.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- Contribuição Voluntária do Participante: 5% de R$6.000,00 = R$ 300,00.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400" b="1" i="0" u="sng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400">
            <a:solidFill>
              <a:schemeClr val="bg1"/>
            </a:solidFill>
            <a:effectLst/>
          </a:endParaRPr>
        </a:p>
        <a:p>
          <a:endParaRPr lang="pt-BR" sz="1400" b="0" i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8</xdr:col>
      <xdr:colOff>571500</xdr:colOff>
      <xdr:row>57</xdr:row>
      <xdr:rowOff>171464</xdr:rowOff>
    </xdr:from>
    <xdr:to>
      <xdr:col>10</xdr:col>
      <xdr:colOff>9525</xdr:colOff>
      <xdr:row>58</xdr:row>
      <xdr:rowOff>95253</xdr:rowOff>
    </xdr:to>
    <xdr:sp macro="" textlink="">
      <xdr:nvSpPr>
        <xdr:cNvPr id="5" name="Chave Direita 4">
          <a:extLst>
            <a:ext uri="{FF2B5EF4-FFF2-40B4-BE49-F238E27FC236}">
              <a16:creationId xmlns:a16="http://schemas.microsoft.com/office/drawing/2014/main" xmlns="" id="{4EFB0552-1596-4C45-B317-A20179D8E1EE}"/>
            </a:ext>
          </a:extLst>
        </xdr:cNvPr>
        <xdr:cNvSpPr/>
      </xdr:nvSpPr>
      <xdr:spPr>
        <a:xfrm rot="5400000">
          <a:off x="6281743" y="10796596"/>
          <a:ext cx="114289" cy="866775"/>
        </a:xfrm>
        <a:prstGeom prst="rightBrace">
          <a:avLst>
            <a:gd name="adj1" fmla="val 30554"/>
            <a:gd name="adj2" fmla="val 50000"/>
          </a:avLst>
        </a:prstGeom>
        <a:ln w="8890" cmpd="sng">
          <a:solidFill>
            <a:schemeClr val="accent4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4"/>
            </a:solidFill>
          </a:endParaRPr>
        </a:p>
      </xdr:txBody>
    </xdr:sp>
    <xdr:clientData/>
  </xdr:twoCellAnchor>
  <xdr:twoCellAnchor>
    <xdr:from>
      <xdr:col>7</xdr:col>
      <xdr:colOff>390525</xdr:colOff>
      <xdr:row>62</xdr:row>
      <xdr:rowOff>38106</xdr:rowOff>
    </xdr:from>
    <xdr:to>
      <xdr:col>12</xdr:col>
      <xdr:colOff>161925</xdr:colOff>
      <xdr:row>63</xdr:row>
      <xdr:rowOff>180981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E6444EB4-2CEB-4257-885D-4469F7E4739A}"/>
            </a:ext>
          </a:extLst>
        </xdr:cNvPr>
        <xdr:cNvSpPr txBox="1"/>
      </xdr:nvSpPr>
      <xdr:spPr>
        <a:xfrm>
          <a:off x="5010150" y="11991981"/>
          <a:ext cx="3238500" cy="333375"/>
        </a:xfrm>
        <a:prstGeom prst="rect">
          <a:avLst/>
        </a:prstGeom>
        <a:solidFill>
          <a:srgbClr val="4B5D7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accent4"/>
              </a:solidFill>
            </a:rPr>
            <a:t>Parcela excedente a 7 UR (R$ 6.000,00 - R$ 3.144,19)</a:t>
          </a:r>
        </a:p>
      </xdr:txBody>
    </xdr:sp>
    <xdr:clientData/>
  </xdr:twoCellAnchor>
  <xdr:twoCellAnchor>
    <xdr:from>
      <xdr:col>7</xdr:col>
      <xdr:colOff>95251</xdr:colOff>
      <xdr:row>58</xdr:row>
      <xdr:rowOff>104780</xdr:rowOff>
    </xdr:from>
    <xdr:to>
      <xdr:col>12</xdr:col>
      <xdr:colOff>247650</xdr:colOff>
      <xdr:row>60</xdr:row>
      <xdr:rowOff>57155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3704F44C-099A-40DA-AACA-60E31AF55CA6}"/>
            </a:ext>
          </a:extLst>
        </xdr:cNvPr>
        <xdr:cNvSpPr txBox="1"/>
      </xdr:nvSpPr>
      <xdr:spPr>
        <a:xfrm>
          <a:off x="4714876" y="11296655"/>
          <a:ext cx="3619499" cy="333375"/>
        </a:xfrm>
        <a:prstGeom prst="rect">
          <a:avLst/>
        </a:prstGeom>
        <a:solidFill>
          <a:srgbClr val="4B5D7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Parcela excedente a 7 UR (R$ 6.000,00 - R$ 3.144,19)</a:t>
          </a:r>
          <a:endParaRPr lang="pt-BR">
            <a:solidFill>
              <a:srgbClr val="FFC000"/>
            </a:solidFill>
            <a:effectLst/>
          </a:endParaRPr>
        </a:p>
      </xdr:txBody>
    </xdr:sp>
    <xdr:clientData/>
  </xdr:twoCellAnchor>
  <xdr:twoCellAnchor editAs="oneCell">
    <xdr:from>
      <xdr:col>12</xdr:col>
      <xdr:colOff>0</xdr:colOff>
      <xdr:row>0</xdr:row>
      <xdr:rowOff>219075</xdr:rowOff>
    </xdr:from>
    <xdr:to>
      <xdr:col>15</xdr:col>
      <xdr:colOff>227086</xdr:colOff>
      <xdr:row>9</xdr:row>
      <xdr:rowOff>9525</xdr:rowOff>
    </xdr:to>
    <xdr:pic>
      <xdr:nvPicPr>
        <xdr:cNvPr id="9" name="Imagem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1105B1E-EEEC-4465-A7BC-A7D34C708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86725" y="219075"/>
          <a:ext cx="2055886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38100</xdr:colOff>
      <xdr:row>61</xdr:row>
      <xdr:rowOff>57150</xdr:rowOff>
    </xdr:from>
    <xdr:to>
      <xdr:col>10</xdr:col>
      <xdr:colOff>190500</xdr:colOff>
      <xdr:row>61</xdr:row>
      <xdr:rowOff>171439</xdr:rowOff>
    </xdr:to>
    <xdr:sp macro="" textlink="">
      <xdr:nvSpPr>
        <xdr:cNvPr id="10" name="Chave Direita 9">
          <a:extLst>
            <a:ext uri="{FF2B5EF4-FFF2-40B4-BE49-F238E27FC236}">
              <a16:creationId xmlns:a16="http://schemas.microsoft.com/office/drawing/2014/main" xmlns="" id="{B495F591-9B91-4860-A9C8-832A3E1878CE}"/>
            </a:ext>
          </a:extLst>
        </xdr:cNvPr>
        <xdr:cNvSpPr/>
      </xdr:nvSpPr>
      <xdr:spPr>
        <a:xfrm rot="5400000">
          <a:off x="6462718" y="11444282"/>
          <a:ext cx="114289" cy="866775"/>
        </a:xfrm>
        <a:prstGeom prst="rightBrace">
          <a:avLst>
            <a:gd name="adj1" fmla="val 30554"/>
            <a:gd name="adj2" fmla="val 50000"/>
          </a:avLst>
        </a:prstGeom>
        <a:ln w="8890" cmpd="sng">
          <a:solidFill>
            <a:schemeClr val="accent4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4"/>
            </a:solidFill>
          </a:endParaRPr>
        </a:p>
      </xdr:txBody>
    </xdr:sp>
    <xdr:clientData/>
  </xdr:twoCellAnchor>
  <xdr:twoCellAnchor editAs="oneCell">
    <xdr:from>
      <xdr:col>1</xdr:col>
      <xdr:colOff>57150</xdr:colOff>
      <xdr:row>0</xdr:row>
      <xdr:rowOff>133350</xdr:rowOff>
    </xdr:from>
    <xdr:to>
      <xdr:col>3</xdr:col>
      <xdr:colOff>295275</xdr:colOff>
      <xdr:row>2</xdr:row>
      <xdr:rowOff>40690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DD137273-E8CD-40F6-B69B-0B7A84E84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" y="133350"/>
          <a:ext cx="1666875" cy="383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</xdr:row>
      <xdr:rowOff>161925</xdr:rowOff>
    </xdr:from>
    <xdr:to>
      <xdr:col>9</xdr:col>
      <xdr:colOff>542925</xdr:colOff>
      <xdr:row>5</xdr:row>
      <xdr:rowOff>152401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80CBB0C3-012E-46E9-A3F1-097CCCC69F09}"/>
            </a:ext>
          </a:extLst>
        </xdr:cNvPr>
        <xdr:cNvSpPr txBox="1"/>
      </xdr:nvSpPr>
      <xdr:spPr>
        <a:xfrm>
          <a:off x="152400" y="638175"/>
          <a:ext cx="6115050" cy="561976"/>
        </a:xfrm>
        <a:prstGeom prst="rect">
          <a:avLst/>
        </a:prstGeom>
        <a:solidFill>
          <a:schemeClr val="bg2">
            <a:lumMod val="10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 i="0">
              <a:solidFill>
                <a:schemeClr val="bg1">
                  <a:lumMod val="65000"/>
                </a:schemeClr>
              </a:solidFill>
              <a:effectLst/>
              <a:latin typeface="+mn-lt"/>
              <a:ea typeface="+mn-ea"/>
              <a:cs typeface="+mn-cs"/>
            </a:rPr>
            <a:t>BENEFÍCIOS FISCAIS PARA PLANOS DE PREVIDÊNCIA COMPLEMENTAR</a:t>
          </a:r>
          <a:endParaRPr lang="pt-BR" sz="3600">
            <a:solidFill>
              <a:schemeClr val="bg1">
                <a:lumMod val="65000"/>
              </a:schemeClr>
            </a:solidFill>
            <a:effectLst/>
          </a:endParaRPr>
        </a:p>
      </xdr:txBody>
    </xdr:sp>
    <xdr:clientData/>
  </xdr:twoCellAnchor>
  <xdr:twoCellAnchor editAs="oneCell">
    <xdr:from>
      <xdr:col>12</xdr:col>
      <xdr:colOff>66675</xdr:colOff>
      <xdr:row>0</xdr:row>
      <xdr:rowOff>76200</xdr:rowOff>
    </xdr:from>
    <xdr:to>
      <xdr:col>15</xdr:col>
      <xdr:colOff>293761</xdr:colOff>
      <xdr:row>8</xdr:row>
      <xdr:rowOff>57150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613CBD0-7087-4A20-9760-440A350D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29550" y="76200"/>
          <a:ext cx="2055886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4</xdr:row>
      <xdr:rowOff>152400</xdr:rowOff>
    </xdr:from>
    <xdr:to>
      <xdr:col>12</xdr:col>
      <xdr:colOff>228600</xdr:colOff>
      <xdr:row>8</xdr:row>
      <xdr:rowOff>161925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C19BAD00-750C-499A-86C5-2777B9098A87}"/>
            </a:ext>
          </a:extLst>
        </xdr:cNvPr>
        <xdr:cNvSpPr txBox="1"/>
      </xdr:nvSpPr>
      <xdr:spPr>
        <a:xfrm>
          <a:off x="161925" y="1009650"/>
          <a:ext cx="7829550" cy="771525"/>
        </a:xfrm>
        <a:prstGeom prst="rect">
          <a:avLst/>
        </a:prstGeom>
        <a:solidFill>
          <a:srgbClr val="4B5D7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Para quem declara o Imposto de Renda no modelo completo, o simulador mostra como é possível</a:t>
          </a:r>
          <a:r>
            <a:rPr lang="pt-BR" sz="1400" b="1">
              <a:solidFill>
                <a:schemeClr val="bg1">
                  <a:lumMod val="95000"/>
                </a:schemeClr>
              </a:solidFill>
            </a:rPr>
            <a:t/>
          </a:r>
          <a:br>
            <a:rPr lang="pt-BR" sz="1400" b="1">
              <a:solidFill>
                <a:schemeClr val="bg1">
                  <a:lumMod val="95000"/>
                </a:schemeClr>
              </a:solidFill>
            </a:rPr>
          </a:br>
          <a:r>
            <a:rPr lang="pt-BR" sz="1400" b="1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aproveitar o máximo do benefício fiscal com o investimento em sua previdência complementar.</a:t>
          </a:r>
          <a:endParaRPr lang="pt-BR" sz="14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0</xdr:col>
      <xdr:colOff>180975</xdr:colOff>
      <xdr:row>7</xdr:row>
      <xdr:rowOff>57150</xdr:rowOff>
    </xdr:from>
    <xdr:to>
      <xdr:col>15</xdr:col>
      <xdr:colOff>171450</xdr:colOff>
      <xdr:row>44</xdr:row>
      <xdr:rowOff>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8C1E8D53-B6C5-4040-AA12-FE79C0BC008E}"/>
            </a:ext>
          </a:extLst>
        </xdr:cNvPr>
        <xdr:cNvSpPr txBox="1"/>
      </xdr:nvSpPr>
      <xdr:spPr>
        <a:xfrm>
          <a:off x="180975" y="1485900"/>
          <a:ext cx="9582150" cy="7143750"/>
        </a:xfrm>
        <a:prstGeom prst="rect">
          <a:avLst/>
        </a:prstGeom>
        <a:solidFill>
          <a:srgbClr val="4B5D7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20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1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BENEFÍCIOS FISCAIS PARA PLANOS DE PREVIDÊNCIA COMPLEMENTAR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Além do benefício futuro, da proteção familiar e da contrapartida da patrocinadora, outra grande vantagem que o Plano de Contribuição Definida (CD) oferece a seus participantes é a possibilidade de dedução no Imposto de Renda para quem faz a Declaração no modelo completo.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Nesse sentido, o simulador elaborado pela Real Grandeza mostra aos participantes como é possível aproveitar o máximo desse benefício, que incide sobre a base de cálculo do IR, até o limite de 12% da renda total anual tributável.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Desse modo, por exemplo, quem tiver renda tributável de R$ 100 mil no ano e aplicar R$ 12 mil no Plano CD, pagará IR sobre R$ 88 mil, o que resultará em menos imposto devido.</a:t>
          </a: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Vale ressaltar que os valores recebidos a título de 13º salário e Participação nos Lucros não integram os rendimentos brutos tributáveis, pois a tributação desses valores é exclusiva na fonte.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1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BASE DE DADOS PARA CÁLCULOS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a) Renda total anual tributável: 12 Remunerações mensais mais o valor anual de outras rendas tributáveis;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b) Contribuição total anual: 13 Contribuições mensais (Parcela de contribuição somente do Participante) mais o valor anual em investimentos em PGBL em outras instituições.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Fórmula de cálculo: (b/a) x 100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Importante: Esse benefício fiscal não se aplica aos planos do tipo VGBL (Vida Gerador de Benefício Livre), produto que é oferecido exclusivamente em bancos e seguradoras, que são, na realidade, um tipo de seguro de vida, com o objetivo de concessão de indenizações em vida ao segurado, tendo características previdenciárias.</a:t>
          </a:r>
        </a:p>
      </xdr:txBody>
    </xdr:sp>
    <xdr:clientData/>
  </xdr:twoCellAnchor>
  <xdr:twoCellAnchor editAs="oneCell">
    <xdr:from>
      <xdr:col>0</xdr:col>
      <xdr:colOff>266700</xdr:colOff>
      <xdr:row>0</xdr:row>
      <xdr:rowOff>142875</xdr:rowOff>
    </xdr:from>
    <xdr:to>
      <xdr:col>3</xdr:col>
      <xdr:colOff>649259</xdr:colOff>
      <xdr:row>2</xdr:row>
      <xdr:rowOff>57150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D03FC3CA-78AB-4838-841D-CF1678E21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" y="142875"/>
          <a:ext cx="1697009" cy="390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4</xdr:row>
      <xdr:rowOff>89880</xdr:rowOff>
    </xdr:from>
    <xdr:to>
      <xdr:col>1</xdr:col>
      <xdr:colOff>2362200</xdr:colOff>
      <xdr:row>4</xdr:row>
      <xdr:rowOff>2941442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3311D22D-0092-4E44-A98F-C69D7EDCD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" y="3718905"/>
          <a:ext cx="2257425" cy="2851562"/>
        </a:xfrm>
        <a:prstGeom prst="rect">
          <a:avLst/>
        </a:prstGeom>
        <a:ln>
          <a:solidFill>
            <a:srgbClr val="D3BC8D"/>
          </a:solidFill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</xdr:row>
      <xdr:rowOff>95250</xdr:rowOff>
    </xdr:from>
    <xdr:to>
      <xdr:col>1</xdr:col>
      <xdr:colOff>2390775</xdr:colOff>
      <xdr:row>3</xdr:row>
      <xdr:rowOff>2933700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660F7AAF-BEA2-4C74-B4F1-9E7FB0E56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" y="666750"/>
          <a:ext cx="2266950" cy="2838450"/>
        </a:xfrm>
        <a:prstGeom prst="rect">
          <a:avLst/>
        </a:prstGeom>
        <a:ln>
          <a:solidFill>
            <a:srgbClr val="D3BC8D"/>
          </a:solidFill>
        </a:ln>
        <a:effectLst>
          <a:softEdge rad="112500"/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2</xdr:row>
      <xdr:rowOff>123825</xdr:rowOff>
    </xdr:from>
    <xdr:to>
      <xdr:col>12</xdr:col>
      <xdr:colOff>142876</xdr:colOff>
      <xdr:row>18</xdr:row>
      <xdr:rowOff>28575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C948F816-B9FF-4DCB-AAA7-F327BCE111A9}"/>
            </a:ext>
          </a:extLst>
        </xdr:cNvPr>
        <xdr:cNvSpPr txBox="1"/>
      </xdr:nvSpPr>
      <xdr:spPr>
        <a:xfrm>
          <a:off x="533400" y="504825"/>
          <a:ext cx="6924676" cy="2952750"/>
        </a:xfrm>
        <a:prstGeom prst="rect">
          <a:avLst/>
        </a:prstGeom>
        <a:solidFill>
          <a:srgbClr val="4B5D7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pt-BR" sz="1400" b="1" u="sng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pt-BR" sz="1800" b="1" u="sng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CONTRIBUIÇÃO BÁSICA</a:t>
          </a:r>
        </a:p>
        <a:p>
          <a:pPr algn="ctr"/>
          <a:endParaRPr lang="pt-BR" sz="1400" b="0" u="sng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pt-BR" sz="14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r>
            <a:rPr lang="pt-BR" sz="16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Lembre-se, a contrapartida da Patrocinadora é somente sobre a Contribuição Básica. Não existe contrapartida da Patrocinadora sobre a Contribuição Voluntária.</a:t>
          </a:r>
        </a:p>
        <a:p>
          <a:endParaRPr lang="pt-BR" sz="1600" b="1" i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Garanta a maior contrapartida da Patrocinadora escolhendo o maior percentual possível da Contribuição Básica.</a:t>
          </a:r>
          <a:endParaRPr lang="pt-BR" sz="20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9</xdr:col>
      <xdr:colOff>514350</xdr:colOff>
      <xdr:row>2</xdr:row>
      <xdr:rowOff>161925</xdr:rowOff>
    </xdr:from>
    <xdr:to>
      <xdr:col>11</xdr:col>
      <xdr:colOff>512836</xdr:colOff>
      <xdr:row>7</xdr:row>
      <xdr:rowOff>133350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C662C93-CD4C-44CA-B8B6-35F0F90FF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542925"/>
          <a:ext cx="1217686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"/>
  <sheetViews>
    <sheetView workbookViewId="0">
      <selection activeCell="C28" sqref="C28"/>
    </sheetView>
  </sheetViews>
  <sheetFormatPr defaultRowHeight="15"/>
  <cols>
    <col min="1" max="16384" width="9.140625" style="110"/>
  </cols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R572"/>
  <sheetViews>
    <sheetView showGridLines="0" showRowColHeaders="0" tabSelected="1" topLeftCell="A25" zoomScaleNormal="100" workbookViewId="0"/>
  </sheetViews>
  <sheetFormatPr defaultColWidth="0" defaultRowHeight="15" zeroHeight="1"/>
  <cols>
    <col min="1" max="1" width="7.5703125" style="125" customWidth="1"/>
    <col min="2" max="2" width="13.7109375" style="125" customWidth="1"/>
    <col min="3" max="4" width="7.28515625" style="125" customWidth="1"/>
    <col min="5" max="5" width="5.7109375" style="125" customWidth="1"/>
    <col min="6" max="6" width="14.85546875" style="125" customWidth="1"/>
    <col min="7" max="7" width="12.42578125" style="125" customWidth="1"/>
    <col min="8" max="8" width="8.7109375" style="125" customWidth="1"/>
    <col min="9" max="9" width="14.5703125" style="125" customWidth="1"/>
    <col min="10" max="10" width="18.5703125" style="125" customWidth="1"/>
    <col min="11" max="12" width="13.7109375" style="125" customWidth="1"/>
    <col min="13" max="13" width="12.7109375" style="125" customWidth="1"/>
    <col min="14" max="15" width="13.7109375" style="125" customWidth="1"/>
    <col min="16" max="16" width="11.28515625" style="126" customWidth="1"/>
    <col min="17" max="16384" width="9.140625" style="127" hidden="1"/>
  </cols>
  <sheetData>
    <row r="1" spans="1:16" s="3" customFormat="1" ht="18.75">
      <c r="A1" s="6"/>
      <c r="B1" s="5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21"/>
    </row>
    <row r="2" spans="1:16" s="3" customFormat="1" ht="18.75">
      <c r="A2" s="6"/>
      <c r="B2" s="5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1"/>
    </row>
    <row r="3" spans="1:16" s="3" customForma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21"/>
    </row>
    <row r="4" spans="1:16" s="3" customForma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21"/>
    </row>
    <row r="5" spans="1:16" s="3" customFormat="1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21"/>
    </row>
    <row r="6" spans="1:16" s="3" customFormat="1" ht="7.5" customHeight="1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21"/>
    </row>
    <row r="7" spans="1:16" s="3" customFormat="1" ht="42.75" customHeight="1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21"/>
    </row>
    <row r="8" spans="1:16" s="3" customFormat="1" ht="4.5" customHeight="1" thickBot="1">
      <c r="A8" s="6"/>
      <c r="B8" s="24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1"/>
    </row>
    <row r="9" spans="1:16" s="28" customFormat="1" ht="10.5" customHeight="1">
      <c r="A9" s="91"/>
      <c r="B9" s="92"/>
      <c r="C9" s="92"/>
      <c r="D9" s="92"/>
      <c r="E9" s="92"/>
      <c r="F9" s="92"/>
      <c r="G9" s="92"/>
      <c r="H9" s="92"/>
      <c r="I9" s="93"/>
      <c r="J9" s="93"/>
      <c r="K9" s="93"/>
      <c r="L9" s="93"/>
      <c r="M9" s="93"/>
      <c r="N9" s="92"/>
      <c r="O9" s="92"/>
      <c r="P9" s="94"/>
    </row>
    <row r="10" spans="1:16" s="28" customFormat="1" ht="20.100000000000001" customHeight="1">
      <c r="A10" s="26"/>
      <c r="B10" s="29" t="s">
        <v>36</v>
      </c>
      <c r="C10" s="30"/>
      <c r="D10" s="30"/>
      <c r="E10" s="30"/>
      <c r="F10" s="31"/>
      <c r="G10" s="32"/>
      <c r="H10" s="32"/>
      <c r="I10" s="33"/>
      <c r="J10" s="33"/>
      <c r="K10" s="29" t="s">
        <v>10</v>
      </c>
      <c r="L10" s="34"/>
      <c r="M10" s="34"/>
      <c r="N10" s="35"/>
      <c r="O10" s="36"/>
      <c r="P10" s="27"/>
    </row>
    <row r="11" spans="1:16" s="28" customFormat="1" ht="20.100000000000001" customHeight="1" thickBot="1">
      <c r="A11" s="26"/>
      <c r="B11" s="37" t="s">
        <v>22</v>
      </c>
      <c r="C11" s="32"/>
      <c r="D11" s="32"/>
      <c r="E11" s="32"/>
      <c r="F11" s="32"/>
      <c r="G11" s="32"/>
      <c r="H11" s="32"/>
      <c r="I11" s="33"/>
      <c r="J11" s="33"/>
      <c r="K11" s="37" t="s">
        <v>11</v>
      </c>
      <c r="L11" s="34"/>
      <c r="M11" s="34"/>
      <c r="N11" s="35"/>
      <c r="O11" s="36"/>
      <c r="P11" s="27"/>
    </row>
    <row r="12" spans="1:16" s="43" customFormat="1" ht="21.95" customHeight="1" thickBot="1">
      <c r="A12" s="38"/>
      <c r="B12" s="130">
        <v>5400</v>
      </c>
      <c r="C12" s="136"/>
      <c r="D12" s="131"/>
      <c r="E12" s="31"/>
      <c r="F12" s="31"/>
      <c r="G12" s="32"/>
      <c r="H12" s="32"/>
      <c r="I12" s="33"/>
      <c r="J12" s="33"/>
      <c r="K12" s="130">
        <v>0</v>
      </c>
      <c r="L12" s="131"/>
      <c r="M12" s="39"/>
      <c r="N12" s="40"/>
      <c r="O12" s="41"/>
      <c r="P12" s="42"/>
    </row>
    <row r="13" spans="1:16" s="28" customFormat="1" ht="6" customHeight="1">
      <c r="A13" s="26"/>
      <c r="B13" s="31"/>
      <c r="C13" s="31"/>
      <c r="D13" s="31"/>
      <c r="E13" s="31"/>
      <c r="F13" s="31"/>
      <c r="G13" s="32"/>
      <c r="H13" s="32"/>
      <c r="I13" s="33"/>
      <c r="J13" s="33"/>
      <c r="K13" s="44"/>
      <c r="L13" s="44"/>
      <c r="M13" s="34"/>
      <c r="N13" s="35"/>
      <c r="O13" s="36"/>
      <c r="P13" s="27"/>
    </row>
    <row r="14" spans="1:16" s="28" customFormat="1" ht="20.100000000000001" hidden="1" customHeight="1">
      <c r="A14" s="26"/>
      <c r="B14" s="45" t="s">
        <v>19</v>
      </c>
      <c r="C14" s="45"/>
      <c r="D14" s="45"/>
      <c r="E14" s="45"/>
      <c r="F14" s="45"/>
      <c r="G14" s="45"/>
      <c r="H14" s="45"/>
      <c r="I14" s="33"/>
      <c r="J14" s="33"/>
      <c r="K14" s="44"/>
      <c r="L14" s="44"/>
      <c r="M14" s="44"/>
      <c r="N14" s="36"/>
      <c r="O14" s="36"/>
      <c r="P14" s="27"/>
    </row>
    <row r="15" spans="1:16" s="28" customFormat="1" ht="21.95" hidden="1" customHeight="1">
      <c r="A15" s="26"/>
      <c r="B15" s="135">
        <v>0.02</v>
      </c>
      <c r="C15" s="135"/>
      <c r="D15" s="135"/>
      <c r="E15" s="36"/>
      <c r="F15" s="36"/>
      <c r="G15" s="32"/>
      <c r="H15" s="32"/>
      <c r="I15" s="33"/>
      <c r="J15" s="33"/>
      <c r="K15" s="44"/>
      <c r="L15" s="44"/>
      <c r="M15" s="44"/>
      <c r="N15" s="46"/>
      <c r="O15" s="36"/>
      <c r="P15" s="27"/>
    </row>
    <row r="16" spans="1:16" s="50" customFormat="1" ht="6" customHeight="1">
      <c r="A16" s="47"/>
      <c r="B16" s="48"/>
      <c r="C16" s="48"/>
      <c r="D16" s="48"/>
      <c r="E16" s="48"/>
      <c r="F16" s="48"/>
      <c r="G16" s="48"/>
      <c r="H16" s="48"/>
      <c r="I16" s="44"/>
      <c r="J16" s="44"/>
      <c r="K16" s="44"/>
      <c r="L16" s="44"/>
      <c r="M16" s="44"/>
      <c r="N16" s="36"/>
      <c r="O16" s="35"/>
      <c r="P16" s="49"/>
    </row>
    <row r="17" spans="1:18" s="50" customFormat="1" ht="20.100000000000001" customHeight="1">
      <c r="A17" s="47"/>
      <c r="B17" s="95" t="s">
        <v>37</v>
      </c>
      <c r="C17" s="48"/>
      <c r="D17" s="48"/>
      <c r="E17" s="48"/>
      <c r="F17" s="48"/>
      <c r="G17" s="48"/>
      <c r="H17" s="48"/>
      <c r="I17" s="34"/>
      <c r="J17" s="34"/>
      <c r="K17" s="29" t="s">
        <v>13</v>
      </c>
      <c r="L17" s="34"/>
      <c r="M17" s="34"/>
      <c r="N17" s="35"/>
      <c r="O17" s="35"/>
      <c r="P17" s="49"/>
    </row>
    <row r="18" spans="1:18" s="50" customFormat="1" ht="20.100000000000001" customHeight="1" thickBot="1">
      <c r="A18" s="47"/>
      <c r="B18" s="37" t="s">
        <v>40</v>
      </c>
      <c r="C18" s="48"/>
      <c r="D18" s="48"/>
      <c r="E18" s="48"/>
      <c r="F18" s="48"/>
      <c r="G18" s="48"/>
      <c r="H18" s="48"/>
      <c r="I18" s="34"/>
      <c r="J18" s="34"/>
      <c r="K18" s="37" t="s">
        <v>12</v>
      </c>
      <c r="L18" s="34"/>
      <c r="M18" s="34"/>
      <c r="N18" s="35"/>
      <c r="O18" s="35"/>
      <c r="P18" s="49"/>
    </row>
    <row r="19" spans="1:18" s="53" customFormat="1" ht="21.95" customHeight="1" thickBot="1">
      <c r="A19" s="51"/>
      <c r="B19" s="132">
        <v>0.1</v>
      </c>
      <c r="C19" s="133"/>
      <c r="D19" s="134"/>
      <c r="E19" s="48"/>
      <c r="F19" s="48"/>
      <c r="G19" s="48"/>
      <c r="H19" s="48"/>
      <c r="I19" s="44"/>
      <c r="J19" s="44"/>
      <c r="K19" s="130">
        <v>0</v>
      </c>
      <c r="L19" s="131"/>
      <c r="M19" s="39"/>
      <c r="N19" s="40"/>
      <c r="O19" s="40"/>
      <c r="P19" s="52"/>
    </row>
    <row r="20" spans="1:18" s="28" customFormat="1" ht="6" customHeight="1">
      <c r="A20" s="26"/>
      <c r="B20" s="36"/>
      <c r="C20" s="36"/>
      <c r="D20" s="36"/>
      <c r="E20" s="36"/>
      <c r="F20" s="36"/>
      <c r="G20" s="36"/>
      <c r="H20" s="36"/>
      <c r="I20" s="44"/>
      <c r="J20" s="44"/>
      <c r="K20" s="44"/>
      <c r="L20" s="44"/>
      <c r="M20" s="44"/>
      <c r="N20" s="46"/>
      <c r="O20" s="36"/>
      <c r="P20" s="27"/>
    </row>
    <row r="21" spans="1:18" s="28" customFormat="1" ht="20.100000000000001" customHeight="1">
      <c r="A21" s="26"/>
      <c r="B21" s="29" t="s">
        <v>39</v>
      </c>
      <c r="C21" s="36"/>
      <c r="D21" s="36"/>
      <c r="E21" s="36"/>
      <c r="F21" s="36"/>
      <c r="G21" s="36"/>
      <c r="H21" s="36"/>
      <c r="I21" s="44"/>
      <c r="J21" s="44"/>
      <c r="K21" s="44"/>
      <c r="L21" s="44"/>
      <c r="M21" s="44"/>
      <c r="N21" s="36"/>
      <c r="O21" s="36"/>
      <c r="P21" s="27"/>
    </row>
    <row r="22" spans="1:18" s="28" customFormat="1" ht="20.100000000000001" customHeight="1" thickBot="1">
      <c r="A22" s="26"/>
      <c r="B22" s="37" t="s">
        <v>23</v>
      </c>
      <c r="C22" s="36"/>
      <c r="D22" s="36"/>
      <c r="E22" s="36"/>
      <c r="F22" s="36"/>
      <c r="G22" s="36"/>
      <c r="H22" s="36"/>
      <c r="I22" s="44"/>
      <c r="J22" s="44"/>
      <c r="K22" s="44"/>
      <c r="L22" s="44"/>
      <c r="M22" s="44"/>
      <c r="N22" s="84"/>
      <c r="O22" s="36"/>
      <c r="P22" s="27"/>
    </row>
    <row r="23" spans="1:18" s="43" customFormat="1" ht="21.95" customHeight="1" thickBot="1">
      <c r="A23" s="38"/>
      <c r="B23" s="132">
        <v>0.1</v>
      </c>
      <c r="C23" s="133"/>
      <c r="D23" s="134"/>
      <c r="E23" s="36"/>
      <c r="F23" s="36"/>
      <c r="G23" s="36"/>
      <c r="H23" s="36"/>
      <c r="I23" s="44"/>
      <c r="J23" s="44"/>
      <c r="K23" s="44"/>
      <c r="L23" s="44"/>
      <c r="M23" s="44"/>
      <c r="N23" s="36"/>
      <c r="O23" s="36"/>
      <c r="P23" s="27"/>
    </row>
    <row r="24" spans="1:18" s="28" customFormat="1" ht="10.5" customHeight="1">
      <c r="A24" s="26"/>
      <c r="B24" s="36"/>
      <c r="C24" s="36"/>
      <c r="D24" s="36"/>
      <c r="E24" s="36"/>
      <c r="F24" s="36"/>
      <c r="G24" s="36"/>
      <c r="H24" s="36"/>
      <c r="I24" s="44"/>
      <c r="J24" s="44"/>
      <c r="K24" s="44"/>
      <c r="L24" s="44"/>
      <c r="M24" s="44"/>
      <c r="N24" s="36"/>
      <c r="O24" s="36"/>
      <c r="P24" s="27"/>
    </row>
    <row r="25" spans="1:18" s="43" customFormat="1">
      <c r="A25" s="38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2"/>
    </row>
    <row r="26" spans="1:18" s="53" customFormat="1" ht="23.25">
      <c r="A26" s="51"/>
      <c r="B26" s="54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52"/>
      <c r="R26" s="55"/>
    </row>
    <row r="27" spans="1:18" s="53" customFormat="1" ht="4.5" customHeight="1">
      <c r="A27" s="51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56"/>
      <c r="O27" s="40"/>
      <c r="P27" s="52"/>
      <c r="R27" s="55"/>
    </row>
    <row r="28" spans="1:18" s="53" customFormat="1" ht="18.75">
      <c r="A28" s="51"/>
      <c r="B28" s="85" t="s">
        <v>6</v>
      </c>
      <c r="C28" s="57"/>
      <c r="D28" s="57"/>
      <c r="E28" s="40"/>
      <c r="F28" s="40"/>
      <c r="G28" s="86" t="s">
        <v>27</v>
      </c>
      <c r="H28" s="58"/>
      <c r="I28" s="40"/>
      <c r="J28" s="40"/>
      <c r="K28" s="40"/>
      <c r="L28" s="41"/>
      <c r="M28" s="41"/>
      <c r="N28" s="59"/>
      <c r="O28" s="40"/>
      <c r="P28" s="52"/>
      <c r="R28" s="55"/>
    </row>
    <row r="29" spans="1:18" s="43" customFormat="1" ht="34.5" customHeight="1">
      <c r="A29" s="38"/>
      <c r="B29" s="138">
        <f>F67</f>
        <v>333.58100000000002</v>
      </c>
      <c r="C29" s="138"/>
      <c r="D29" s="138"/>
      <c r="E29" s="40"/>
      <c r="F29" s="40"/>
      <c r="G29" s="138">
        <f>F67</f>
        <v>333.58100000000002</v>
      </c>
      <c r="H29" s="138"/>
      <c r="I29" s="138"/>
      <c r="J29" s="40"/>
      <c r="K29" s="40"/>
      <c r="L29" s="41"/>
      <c r="M29" s="41"/>
      <c r="N29" s="59"/>
      <c r="O29" s="41"/>
      <c r="P29" s="42"/>
      <c r="R29" s="60"/>
    </row>
    <row r="30" spans="1:18" s="43" customFormat="1" ht="4.5" customHeight="1">
      <c r="A30" s="38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59"/>
      <c r="O30" s="41"/>
      <c r="P30" s="42"/>
      <c r="R30" s="60"/>
    </row>
    <row r="31" spans="1:18" s="43" customFormat="1" ht="18.75">
      <c r="A31" s="38"/>
      <c r="B31" s="86" t="s">
        <v>7</v>
      </c>
      <c r="C31" s="40"/>
      <c r="D31" s="40"/>
      <c r="E31" s="40"/>
      <c r="F31" s="41"/>
      <c r="G31" s="41"/>
      <c r="H31" s="41"/>
      <c r="I31" s="41"/>
      <c r="J31" s="41"/>
      <c r="K31" s="41"/>
      <c r="L31" s="41"/>
      <c r="M31" s="41"/>
      <c r="N31" s="59"/>
      <c r="O31" s="41"/>
      <c r="P31" s="42"/>
      <c r="R31" s="60"/>
    </row>
    <row r="32" spans="1:18" s="43" customFormat="1" ht="30" customHeight="1">
      <c r="A32" s="38"/>
      <c r="B32" s="138">
        <f>G68</f>
        <v>540</v>
      </c>
      <c r="C32" s="138"/>
      <c r="D32" s="138"/>
      <c r="E32" s="40"/>
      <c r="F32" s="41"/>
      <c r="G32" s="41"/>
      <c r="H32" s="41"/>
      <c r="I32" s="41"/>
      <c r="J32" s="41"/>
      <c r="K32" s="41"/>
      <c r="L32" s="41"/>
      <c r="M32" s="41"/>
      <c r="N32" s="59"/>
      <c r="O32" s="41"/>
      <c r="P32" s="42"/>
      <c r="R32" s="60"/>
    </row>
    <row r="33" spans="1:18" s="43" customFormat="1" ht="10.5" customHeight="1">
      <c r="A33" s="38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59"/>
      <c r="O33" s="41"/>
      <c r="P33" s="42"/>
      <c r="R33" s="60"/>
    </row>
    <row r="34" spans="1:18" s="43" customFormat="1" ht="18.75">
      <c r="A34" s="38"/>
      <c r="B34" s="85" t="s">
        <v>9</v>
      </c>
      <c r="C34" s="57"/>
      <c r="D34" s="57"/>
      <c r="E34" s="61"/>
      <c r="F34" s="41"/>
      <c r="G34" s="86" t="s">
        <v>27</v>
      </c>
      <c r="H34" s="58"/>
      <c r="I34" s="41"/>
      <c r="J34" s="41"/>
      <c r="K34" s="41"/>
      <c r="L34" s="41"/>
      <c r="M34" s="41"/>
      <c r="N34" s="62"/>
      <c r="O34" s="41"/>
      <c r="P34" s="42"/>
      <c r="R34" s="60"/>
    </row>
    <row r="35" spans="1:18" s="43" customFormat="1" ht="34.5" customHeight="1">
      <c r="A35" s="38"/>
      <c r="B35" s="140">
        <f>IFERROR(F67+G68,F65)</f>
        <v>873.58100000000002</v>
      </c>
      <c r="C35" s="140"/>
      <c r="D35" s="140"/>
      <c r="E35" s="40"/>
      <c r="F35" s="63"/>
      <c r="G35" s="140">
        <f>F67</f>
        <v>333.58100000000002</v>
      </c>
      <c r="H35" s="140"/>
      <c r="I35" s="141"/>
      <c r="J35" s="40"/>
      <c r="K35" s="41"/>
      <c r="L35" s="41"/>
      <c r="M35" s="41"/>
      <c r="N35" s="59"/>
      <c r="O35" s="41"/>
      <c r="P35" s="42"/>
      <c r="R35" s="60"/>
    </row>
    <row r="36" spans="1:18" s="43" customFormat="1">
      <c r="A36" s="38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59"/>
      <c r="O36" s="41"/>
      <c r="P36" s="42"/>
      <c r="R36" s="60"/>
    </row>
    <row r="37" spans="1:18" s="43" customFormat="1" ht="25.5" customHeight="1">
      <c r="A37" s="38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59"/>
      <c r="O37" s="41"/>
      <c r="P37" s="42"/>
      <c r="R37" s="60"/>
    </row>
    <row r="38" spans="1:18" s="43" customFormat="1" ht="34.5" customHeight="1">
      <c r="A38" s="38"/>
      <c r="B38" s="87" t="s">
        <v>20</v>
      </c>
      <c r="C38" s="64"/>
      <c r="D38" s="139">
        <f>IFERROR(B35+G35,F65)</f>
        <v>1207.162</v>
      </c>
      <c r="E38" s="139"/>
      <c r="F38" s="139"/>
      <c r="G38" s="139"/>
      <c r="H38" s="41"/>
      <c r="I38" s="41"/>
      <c r="J38" s="41"/>
      <c r="K38" s="41"/>
      <c r="L38" s="41"/>
      <c r="M38" s="41"/>
      <c r="N38" s="59"/>
      <c r="O38" s="41"/>
      <c r="P38" s="42"/>
      <c r="R38" s="60"/>
    </row>
    <row r="39" spans="1:18" s="43" customFormat="1" ht="15.75">
      <c r="A39" s="38"/>
      <c r="B39" s="41"/>
      <c r="C39" s="41"/>
      <c r="D39" s="57"/>
      <c r="E39" s="57"/>
      <c r="F39" s="57"/>
      <c r="G39" s="57"/>
      <c r="H39" s="41"/>
      <c r="I39" s="41"/>
      <c r="J39" s="41"/>
      <c r="K39" s="41"/>
      <c r="L39" s="41"/>
      <c r="M39" s="41"/>
      <c r="N39" s="59"/>
      <c r="O39" s="41"/>
      <c r="P39" s="42"/>
      <c r="R39" s="60"/>
    </row>
    <row r="40" spans="1:18" s="43" customFormat="1">
      <c r="A40" s="38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59"/>
      <c r="O40" s="41"/>
      <c r="P40" s="42"/>
      <c r="R40" s="60"/>
    </row>
    <row r="41" spans="1:18" s="43" customFormat="1">
      <c r="A41" s="38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59"/>
      <c r="O41" s="41"/>
      <c r="P41" s="42"/>
      <c r="R41" s="60"/>
    </row>
    <row r="42" spans="1:18" s="43" customFormat="1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59"/>
      <c r="O42" s="41"/>
      <c r="P42" s="42"/>
      <c r="R42" s="60"/>
    </row>
    <row r="43" spans="1:18" s="43" customFormat="1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59"/>
      <c r="O43" s="41"/>
      <c r="P43" s="42"/>
      <c r="R43" s="60"/>
    </row>
    <row r="44" spans="1:18" s="43" customFormat="1" ht="15.75" thickBot="1">
      <c r="A44" s="38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59"/>
      <c r="O44" s="41"/>
      <c r="P44" s="42"/>
      <c r="R44" s="60"/>
    </row>
    <row r="45" spans="1:18" s="28" customFormat="1" ht="21.75" customHeight="1">
      <c r="A45" s="137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R45" s="65"/>
    </row>
    <row r="46" spans="1:18" s="78" customFormat="1">
      <c r="A46" s="80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2"/>
      <c r="O46" s="81"/>
      <c r="P46" s="83"/>
      <c r="R46" s="79"/>
    </row>
    <row r="47" spans="1:18" s="78" customFormat="1">
      <c r="A47" s="80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2"/>
      <c r="O47" s="81"/>
      <c r="P47" s="83"/>
      <c r="R47" s="79"/>
    </row>
    <row r="48" spans="1:18" s="78" customFormat="1">
      <c r="A48" s="80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1"/>
      <c r="P48" s="83"/>
      <c r="R48" s="79"/>
    </row>
    <row r="49" spans="1:18" s="78" customFormat="1">
      <c r="A49" s="80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2"/>
      <c r="O49" s="81"/>
      <c r="P49" s="83"/>
      <c r="R49" s="79"/>
    </row>
    <row r="50" spans="1:18" s="78" customFormat="1">
      <c r="A50" s="80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2"/>
      <c r="O50" s="81"/>
      <c r="P50" s="83"/>
      <c r="R50" s="79"/>
    </row>
    <row r="51" spans="1:18" s="78" customFormat="1">
      <c r="A51" s="80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2"/>
      <c r="O51" s="81"/>
      <c r="P51" s="83"/>
      <c r="R51" s="79"/>
    </row>
    <row r="52" spans="1:18" s="78" customFormat="1">
      <c r="A52" s="80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2"/>
      <c r="O52" s="81"/>
      <c r="P52" s="83"/>
      <c r="R52" s="79"/>
    </row>
    <row r="53" spans="1:18" s="78" customFormat="1">
      <c r="A53" s="80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2"/>
      <c r="O53" s="81"/>
      <c r="P53" s="83"/>
      <c r="R53" s="79"/>
    </row>
    <row r="54" spans="1:18" s="78" customFormat="1">
      <c r="A54" s="80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2"/>
      <c r="O54" s="81"/>
      <c r="P54" s="83"/>
      <c r="R54" s="79"/>
    </row>
    <row r="55" spans="1:18" s="78" customFormat="1" ht="15" customHeight="1">
      <c r="A55" s="80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2"/>
      <c r="O55" s="81"/>
      <c r="P55" s="83"/>
      <c r="R55" s="79"/>
    </row>
    <row r="56" spans="1:18" s="115" customFormat="1">
      <c r="A56" s="111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3"/>
      <c r="O56" s="112"/>
      <c r="P56" s="114"/>
      <c r="R56" s="116"/>
    </row>
    <row r="57" spans="1:18" s="120" customFormat="1" ht="10.5" hidden="1" customHeight="1">
      <c r="A57" s="117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28"/>
      <c r="O57" s="118"/>
      <c r="P57" s="119"/>
      <c r="R57" s="129"/>
    </row>
    <row r="58" spans="1:18" s="120" customFormat="1" ht="10.5" hidden="1" customHeight="1">
      <c r="A58" s="117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9"/>
      <c r="R58" s="129"/>
    </row>
    <row r="59" spans="1:18" s="100" customFormat="1" ht="10.5" hidden="1" customHeight="1">
      <c r="A59" s="97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9"/>
      <c r="R59" s="101"/>
    </row>
    <row r="60" spans="1:18" s="102" customFormat="1" ht="10.5" hidden="1" customHeight="1">
      <c r="B60" s="103" t="str">
        <f>IF($B$12&lt;$I$60,"Não se aplica","Selecionar Percentual")</f>
        <v>Selecionar Percentual</v>
      </c>
      <c r="C60" s="103">
        <v>0</v>
      </c>
      <c r="D60" s="103"/>
      <c r="E60" s="103"/>
      <c r="F60" s="104" t="s">
        <v>0</v>
      </c>
      <c r="G60" s="104">
        <f>7*449.17</f>
        <v>3144.19</v>
      </c>
      <c r="H60" s="104"/>
      <c r="I60" s="104">
        <f>G60+0.01</f>
        <v>3144.2000000000003</v>
      </c>
      <c r="J60" s="104"/>
      <c r="K60" s="104"/>
      <c r="L60" s="104"/>
      <c r="M60" s="104"/>
      <c r="N60" s="104"/>
      <c r="O60" s="104"/>
      <c r="P60" s="104"/>
    </row>
    <row r="61" spans="1:18" s="102" customFormat="1" ht="10.5" hidden="1" customHeight="1">
      <c r="B61" s="103">
        <f>IF($B$12&lt;$I$60,"Não se aplica",4.5%)</f>
        <v>4.4999999999999998E-2</v>
      </c>
      <c r="C61" s="103">
        <v>0.01</v>
      </c>
      <c r="D61" s="103"/>
      <c r="E61" s="103"/>
      <c r="F61" s="104" t="s">
        <v>1</v>
      </c>
      <c r="G61" s="105">
        <f>B12*2%</f>
        <v>108</v>
      </c>
      <c r="H61" s="105"/>
      <c r="I61" s="106">
        <f>G61+G63</f>
        <v>333.58100000000002</v>
      </c>
      <c r="J61" s="106"/>
      <c r="K61" s="104"/>
      <c r="L61" s="104"/>
      <c r="M61" s="104"/>
      <c r="N61" s="104"/>
      <c r="O61" s="104"/>
      <c r="P61" s="104"/>
    </row>
    <row r="62" spans="1:18" s="102" customFormat="1" ht="10.5" hidden="1" customHeight="1">
      <c r="B62" s="103">
        <f>IF($B$12&lt;$I$60," ",5%)</f>
        <v>0.05</v>
      </c>
      <c r="C62" s="103">
        <v>0.02</v>
      </c>
      <c r="D62" s="103"/>
      <c r="E62" s="103"/>
      <c r="F62" s="104" t="s">
        <v>2</v>
      </c>
      <c r="G62" s="105">
        <f>B12-G60</f>
        <v>2255.81</v>
      </c>
      <c r="H62" s="105"/>
      <c r="I62" s="105">
        <f>IF(B19="Selecionar Percentual",F65,(G61+G63))</f>
        <v>333.58100000000002</v>
      </c>
      <c r="J62" s="105"/>
      <c r="K62" s="104"/>
      <c r="L62" s="104"/>
      <c r="M62" s="104"/>
      <c r="N62" s="104"/>
      <c r="O62" s="104"/>
      <c r="P62" s="104"/>
    </row>
    <row r="63" spans="1:18" s="102" customFormat="1" ht="10.5" hidden="1" customHeight="1">
      <c r="B63" s="103">
        <f>IF($B$12&lt;$I$60," ",5.5%)</f>
        <v>5.5E-2</v>
      </c>
      <c r="C63" s="103">
        <v>0.03</v>
      </c>
      <c r="D63" s="103"/>
      <c r="E63" s="103"/>
      <c r="F63" s="104" t="s">
        <v>3</v>
      </c>
      <c r="G63" s="105">
        <f>IFERROR(B19*G62,0)</f>
        <v>225.58100000000002</v>
      </c>
      <c r="H63" s="105"/>
      <c r="I63" s="104"/>
      <c r="J63" s="104"/>
      <c r="K63" s="104"/>
      <c r="L63" s="104"/>
      <c r="M63" s="104"/>
      <c r="N63" s="104"/>
      <c r="O63" s="104"/>
      <c r="P63" s="104"/>
    </row>
    <row r="64" spans="1:18" s="102" customFormat="1" ht="10.5" hidden="1" customHeight="1">
      <c r="B64" s="103">
        <f>IF($B$12&lt;$I$60," ",6%)</f>
        <v>0.06</v>
      </c>
      <c r="C64" s="103">
        <v>0.04</v>
      </c>
      <c r="D64" s="103"/>
      <c r="E64" s="103"/>
      <c r="F64" s="104" t="s">
        <v>5</v>
      </c>
      <c r="G64" s="104"/>
      <c r="H64" s="104"/>
      <c r="I64" s="104"/>
      <c r="J64" s="104"/>
      <c r="K64" s="104"/>
      <c r="L64" s="104"/>
      <c r="M64" s="104"/>
      <c r="N64" s="104"/>
      <c r="O64" s="104"/>
      <c r="P64" s="104"/>
    </row>
    <row r="65" spans="1:16" s="102" customFormat="1" ht="10.5" hidden="1" customHeight="1">
      <c r="B65" s="103">
        <f>IF($B$12&lt;$I$60," ",6.5%)</f>
        <v>6.5000000000000002E-2</v>
      </c>
      <c r="C65" s="103">
        <v>0.05</v>
      </c>
      <c r="D65" s="103"/>
      <c r="E65" s="103"/>
      <c r="F65" s="104" t="s">
        <v>38</v>
      </c>
      <c r="G65" s="104"/>
      <c r="H65" s="104"/>
      <c r="I65" s="104"/>
      <c r="J65" s="104"/>
      <c r="K65" s="104"/>
      <c r="L65" s="104"/>
      <c r="M65" s="104"/>
      <c r="N65" s="104"/>
      <c r="O65" s="104"/>
      <c r="P65" s="104"/>
    </row>
    <row r="66" spans="1:16" s="102" customFormat="1" ht="10.5" hidden="1" customHeight="1">
      <c r="B66" s="103">
        <f>IF($B$12&lt;$I$60," ",7%)</f>
        <v>7.0000000000000007E-2</v>
      </c>
      <c r="C66" s="103">
        <v>0.06</v>
      </c>
      <c r="D66" s="103"/>
      <c r="E66" s="103"/>
      <c r="F66" s="104" t="s">
        <v>4</v>
      </c>
      <c r="G66" s="104"/>
      <c r="H66" s="104"/>
      <c r="I66" s="104"/>
      <c r="J66" s="104"/>
      <c r="K66" s="104"/>
      <c r="L66" s="104"/>
      <c r="M66" s="104"/>
      <c r="N66" s="104"/>
      <c r="O66" s="104"/>
      <c r="P66" s="104"/>
    </row>
    <row r="67" spans="1:16" s="102" customFormat="1" ht="10.5" hidden="1" customHeight="1">
      <c r="B67" s="103">
        <f>IF($B$12&lt;$I$60," ",7.5%)</f>
        <v>7.4999999999999997E-2</v>
      </c>
      <c r="C67" s="103">
        <v>7.0000000000000007E-2</v>
      </c>
      <c r="D67" s="103"/>
      <c r="E67" s="103"/>
      <c r="F67" s="104">
        <f>IF(OR(AND(B12&gt;G60,B19=F66),(AND(B12&lt;I60,B19&lt;&gt;F66))),F65,I62)</f>
        <v>333.58100000000002</v>
      </c>
      <c r="G67" s="104"/>
      <c r="H67" s="104"/>
      <c r="I67" s="104"/>
      <c r="J67" s="104"/>
      <c r="K67" s="104"/>
      <c r="L67" s="104"/>
      <c r="M67" s="104"/>
      <c r="N67" s="104"/>
      <c r="O67" s="104"/>
      <c r="P67" s="104"/>
    </row>
    <row r="68" spans="1:16" s="102" customFormat="1" ht="10.5" hidden="1" customHeight="1">
      <c r="B68" s="103">
        <f>IF($B$12&lt;$I$60," ",8%)</f>
        <v>0.08</v>
      </c>
      <c r="C68" s="103">
        <v>0.08</v>
      </c>
      <c r="D68" s="103"/>
      <c r="E68" s="103"/>
      <c r="F68" s="104" t="s">
        <v>8</v>
      </c>
      <c r="G68" s="108">
        <f>B23*B12</f>
        <v>540</v>
      </c>
      <c r="H68" s="107"/>
      <c r="I68" s="104"/>
      <c r="J68" s="104"/>
      <c r="K68" s="104"/>
      <c r="L68" s="104"/>
      <c r="M68" s="104"/>
      <c r="N68" s="104"/>
      <c r="O68" s="104"/>
      <c r="P68" s="104"/>
    </row>
    <row r="69" spans="1:16" s="102" customFormat="1" ht="10.5" hidden="1" customHeight="1">
      <c r="B69" s="103">
        <f>IF($B$12&lt;$I$60," ",8.5%)</f>
        <v>8.5000000000000006E-2</v>
      </c>
      <c r="C69" s="103">
        <v>0.09</v>
      </c>
      <c r="D69" s="103"/>
      <c r="E69" s="103"/>
      <c r="F69" s="104"/>
      <c r="G69" s="107">
        <f>B29+B32+G29</f>
        <v>1207.162</v>
      </c>
      <c r="H69" s="107"/>
      <c r="I69" s="104"/>
      <c r="J69" s="104"/>
      <c r="K69" s="104"/>
      <c r="L69" s="104"/>
      <c r="M69" s="104"/>
      <c r="N69" s="104"/>
      <c r="O69" s="104"/>
      <c r="P69" s="104"/>
    </row>
    <row r="70" spans="1:16" s="102" customFormat="1" ht="10.5" hidden="1" customHeight="1">
      <c r="B70" s="103">
        <f>IF($B$12&lt;$I$60," ",9%)</f>
        <v>0.09</v>
      </c>
      <c r="C70" s="103">
        <v>0.1</v>
      </c>
      <c r="D70" s="103"/>
      <c r="E70" s="103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</row>
    <row r="71" spans="1:16" s="102" customFormat="1" ht="10.5" hidden="1" customHeight="1">
      <c r="B71" s="103">
        <f>IF($B$12&lt;$I$60," ",9.5%)</f>
        <v>9.5000000000000001E-2</v>
      </c>
      <c r="C71" s="104"/>
      <c r="D71" s="104"/>
      <c r="E71" s="104"/>
      <c r="F71" s="104" t="s">
        <v>14</v>
      </c>
      <c r="G71" s="108">
        <f>(B12*12)+K12</f>
        <v>64800</v>
      </c>
      <c r="H71" s="107"/>
      <c r="I71" s="104"/>
      <c r="J71" s="104"/>
      <c r="K71" s="104"/>
      <c r="L71" s="104"/>
      <c r="M71" s="104"/>
      <c r="N71" s="104"/>
      <c r="O71" s="104"/>
      <c r="P71" s="104"/>
    </row>
    <row r="72" spans="1:16" s="102" customFormat="1" ht="10.5" hidden="1" customHeight="1">
      <c r="B72" s="103">
        <f>IF($B$12&lt;$I$60," ",10%)</f>
        <v>0.1</v>
      </c>
      <c r="C72" s="104"/>
      <c r="D72" s="104"/>
      <c r="E72" s="104"/>
      <c r="F72" s="109" t="s">
        <v>15</v>
      </c>
      <c r="G72" s="108">
        <f>0.12*G71</f>
        <v>7776</v>
      </c>
      <c r="H72" s="107"/>
      <c r="I72" s="104"/>
      <c r="J72" s="104"/>
      <c r="K72" s="104"/>
      <c r="L72" s="104"/>
      <c r="M72" s="104"/>
      <c r="N72" s="104"/>
      <c r="O72" s="104"/>
      <c r="P72" s="104"/>
    </row>
    <row r="73" spans="1:16" s="100" customFormat="1" ht="10.5" hidden="1" customHeight="1">
      <c r="A73" s="97"/>
      <c r="B73" s="98"/>
      <c r="C73" s="98"/>
      <c r="D73" s="98"/>
      <c r="E73" s="98"/>
      <c r="F73" s="104" t="s">
        <v>16</v>
      </c>
      <c r="G73" s="108">
        <f>IFERROR(((F67+G68)*13)+K19,F65)</f>
        <v>11356.553</v>
      </c>
      <c r="H73" s="107"/>
      <c r="I73" s="99"/>
      <c r="J73" s="99"/>
      <c r="K73" s="99"/>
      <c r="L73" s="99"/>
      <c r="M73" s="99"/>
      <c r="N73" s="99"/>
      <c r="O73" s="99"/>
      <c r="P73" s="99"/>
    </row>
    <row r="74" spans="1:16" s="100" customFormat="1" ht="10.5" hidden="1" customHeight="1">
      <c r="A74" s="97"/>
      <c r="B74" s="98"/>
      <c r="C74" s="98"/>
      <c r="D74" s="98"/>
      <c r="E74" s="98"/>
      <c r="F74" s="99"/>
      <c r="G74" s="99" t="str">
        <f>IF(G73&gt;G72,F75,F76)</f>
        <v>Parabéns!!!</v>
      </c>
      <c r="H74" s="99"/>
      <c r="I74" s="99" t="str">
        <f>IF(G73&gt;G72,G75,G76)</f>
        <v>Você alcançou o máximo possível para abater na base do cálculo do Imposto de Renda na declaração de ajuste anual com previdência complementar.</v>
      </c>
      <c r="J74" s="99"/>
      <c r="K74" s="99"/>
      <c r="L74" s="99"/>
      <c r="M74" s="99"/>
      <c r="N74" s="99"/>
      <c r="O74" s="99"/>
      <c r="P74" s="99"/>
    </row>
    <row r="75" spans="1:16" s="100" customFormat="1" ht="10.5" hidden="1" customHeight="1">
      <c r="A75" s="97"/>
      <c r="B75" s="98"/>
      <c r="C75" s="98"/>
      <c r="D75" s="98"/>
      <c r="E75" s="98"/>
      <c r="F75" s="99" t="str">
        <f>IF($G$73=$F$65,"-",$F$79)</f>
        <v>Parabéns!!!</v>
      </c>
      <c r="G75" s="99" t="str">
        <f>IF($G$73=$F$65,$F$65,$G$79)</f>
        <v>Você alcançou o máximo possível para abater na base do cálculo do Imposto de Renda na declaração de ajuste anual com previdência complementar.</v>
      </c>
      <c r="H75" s="99"/>
      <c r="I75" s="99"/>
      <c r="J75" s="99"/>
      <c r="K75" s="99"/>
      <c r="L75" s="99"/>
      <c r="M75" s="99"/>
      <c r="N75" s="99"/>
      <c r="O75" s="99"/>
      <c r="P75" s="99"/>
    </row>
    <row r="76" spans="1:16" s="100" customFormat="1" ht="10.5" hidden="1" customHeight="1">
      <c r="A76" s="97"/>
      <c r="B76" s="98"/>
      <c r="C76" s="98"/>
      <c r="D76" s="98"/>
      <c r="E76" s="98"/>
      <c r="F76" s="99" t="s">
        <v>26</v>
      </c>
      <c r="G76" s="99" t="s">
        <v>18</v>
      </c>
      <c r="H76" s="99"/>
      <c r="I76" s="99"/>
      <c r="J76" s="99"/>
      <c r="K76" s="99"/>
      <c r="L76" s="99"/>
      <c r="M76" s="99"/>
      <c r="N76" s="99"/>
      <c r="O76" s="99"/>
      <c r="P76" s="99"/>
    </row>
    <row r="77" spans="1:16" s="100" customFormat="1" ht="10.5" hidden="1" customHeight="1">
      <c r="A77" s="97"/>
      <c r="B77" s="98"/>
      <c r="C77" s="98"/>
      <c r="D77" s="98"/>
      <c r="E77" s="98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</row>
    <row r="78" spans="1:16" s="100" customFormat="1" ht="10.5" hidden="1" customHeight="1">
      <c r="A78" s="97"/>
      <c r="B78" s="98"/>
      <c r="C78" s="98"/>
      <c r="D78" s="98"/>
      <c r="E78" s="98"/>
      <c r="F78" s="99" t="str">
        <f>IF(G73=F65,F65,F79)</f>
        <v>Parabéns!!!</v>
      </c>
      <c r="G78" s="99"/>
      <c r="H78" s="99"/>
      <c r="I78" s="99"/>
      <c r="J78" s="99"/>
      <c r="K78" s="99"/>
      <c r="L78" s="99"/>
      <c r="M78" s="99"/>
      <c r="N78" s="99"/>
      <c r="O78" s="99"/>
      <c r="P78" s="99"/>
    </row>
    <row r="79" spans="1:16" s="100" customFormat="1" ht="10.5" hidden="1" customHeight="1">
      <c r="A79" s="97"/>
      <c r="B79" s="98"/>
      <c r="C79" s="98"/>
      <c r="D79" s="98"/>
      <c r="E79" s="98"/>
      <c r="F79" s="99" t="s">
        <v>17</v>
      </c>
      <c r="G79" s="99" t="s">
        <v>25</v>
      </c>
      <c r="H79" s="99"/>
      <c r="I79" s="99"/>
      <c r="J79" s="99"/>
      <c r="K79" s="99"/>
      <c r="L79" s="99"/>
      <c r="M79" s="99"/>
      <c r="N79" s="99"/>
      <c r="O79" s="99"/>
      <c r="P79" s="99"/>
    </row>
    <row r="80" spans="1:16" s="100" customFormat="1" ht="10.5" hidden="1" customHeight="1">
      <c r="A80" s="97"/>
      <c r="B80" s="98"/>
      <c r="C80" s="98"/>
      <c r="D80" s="98"/>
      <c r="E80" s="98"/>
      <c r="F80" s="99" t="s">
        <v>24</v>
      </c>
      <c r="G80" s="99"/>
      <c r="H80" s="99"/>
      <c r="I80" s="99"/>
      <c r="J80" s="99"/>
      <c r="K80" s="99"/>
      <c r="L80" s="99"/>
      <c r="M80" s="99"/>
      <c r="N80" s="99"/>
      <c r="O80" s="99"/>
      <c r="P80" s="99"/>
    </row>
    <row r="81" spans="1:16" s="120" customFormat="1" hidden="1">
      <c r="A81" s="117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9"/>
    </row>
    <row r="82" spans="1:16" s="120" customFormat="1" hidden="1">
      <c r="A82" s="117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9"/>
    </row>
    <row r="83" spans="1:16" s="120" customFormat="1" hidden="1">
      <c r="A83" s="117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9"/>
    </row>
    <row r="84" spans="1:16" s="124" customFormat="1" hidden="1">
      <c r="A84" s="121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3"/>
    </row>
    <row r="85" spans="1:16" s="124" customFormat="1" hidden="1">
      <c r="A85" s="121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3"/>
    </row>
    <row r="86" spans="1:16" s="124" customFormat="1" hidden="1">
      <c r="A86" s="121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3"/>
    </row>
    <row r="87" spans="1:16" s="124" customFormat="1" hidden="1">
      <c r="A87" s="121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3"/>
    </row>
    <row r="88" spans="1:16" s="124" customFormat="1" hidden="1">
      <c r="A88" s="121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3"/>
    </row>
    <row r="89" spans="1:16" s="124" customFormat="1" hidden="1">
      <c r="A89" s="121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3"/>
    </row>
    <row r="90" spans="1:16" s="124" customFormat="1" hidden="1">
      <c r="A90" s="121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3"/>
    </row>
    <row r="91" spans="1:16" s="124" customFormat="1" hidden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</row>
    <row r="92" spans="1:16" s="124" customFormat="1" hidden="1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</row>
    <row r="93" spans="1:16" s="124" customFormat="1" hidden="1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</row>
    <row r="94" spans="1:16" s="124" customFormat="1" hidden="1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</row>
    <row r="95" spans="1:16" s="124" customFormat="1" hidden="1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</row>
    <row r="96" spans="1:16" s="124" customFormat="1" hidden="1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</row>
    <row r="97" spans="1:15" s="124" customFormat="1" hidden="1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</row>
    <row r="98" spans="1:15" s="124" customFormat="1" hidden="1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</row>
    <row r="99" spans="1:15" s="124" customFormat="1" hidden="1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</row>
    <row r="100" spans="1:15" s="124" customFormat="1" hidden="1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</row>
    <row r="101" spans="1:15" s="124" customFormat="1" hidden="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</row>
    <row r="102" spans="1:15" s="124" customFormat="1" hidden="1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</row>
    <row r="103" spans="1:15" s="124" customFormat="1" hidden="1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</row>
    <row r="104" spans="1:15" s="124" customFormat="1" hidden="1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</row>
    <row r="105" spans="1:15" s="124" customFormat="1" hidden="1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</row>
    <row r="106" spans="1:15" s="124" customFormat="1" hidden="1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</row>
    <row r="107" spans="1:15" s="124" customFormat="1" hidden="1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</row>
    <row r="108" spans="1:15" s="124" customFormat="1" hidden="1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</row>
    <row r="109" spans="1:15" s="124" customFormat="1" hidden="1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</row>
    <row r="110" spans="1:15" s="124" customFormat="1" hidden="1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</row>
    <row r="111" spans="1:15" s="124" customFormat="1" hidden="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</row>
    <row r="112" spans="1:15" s="124" customFormat="1" hidden="1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</row>
    <row r="113" spans="1:15" s="124" customFormat="1" hidden="1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</row>
    <row r="114" spans="1:15" s="124" customFormat="1" hidden="1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</row>
    <row r="115" spans="1:15" s="124" customFormat="1" hidden="1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</row>
    <row r="116" spans="1:15" s="124" customFormat="1" hidden="1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</row>
    <row r="117" spans="1:15" s="124" customFormat="1" hidden="1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</row>
    <row r="118" spans="1:15" s="124" customFormat="1" hidden="1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</row>
    <row r="119" spans="1:15" s="124" customFormat="1" hidden="1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</row>
    <row r="120" spans="1:15" s="124" customFormat="1" hidden="1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</row>
    <row r="121" spans="1:15" s="124" customFormat="1" hidden="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</row>
    <row r="122" spans="1:15" s="124" customFormat="1" hidden="1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</row>
    <row r="123" spans="1:15" s="124" customFormat="1" hidden="1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</row>
    <row r="124" spans="1:15" s="124" customFormat="1" hidden="1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</row>
    <row r="125" spans="1:15" s="124" customFormat="1" hidden="1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</row>
    <row r="126" spans="1:15" s="124" customFormat="1" hidden="1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</row>
    <row r="127" spans="1:15" s="124" customFormat="1" hidden="1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</row>
    <row r="128" spans="1:15" s="124" customFormat="1" hidden="1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</row>
    <row r="129" spans="1:15" s="124" customFormat="1" hidden="1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</row>
    <row r="130" spans="1:15" s="124" customFormat="1" hidden="1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</row>
    <row r="131" spans="1:15" s="124" customFormat="1" hidden="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</row>
    <row r="132" spans="1:15" s="124" customFormat="1" hidden="1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</row>
    <row r="133" spans="1:15" s="124" customFormat="1" hidden="1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</row>
    <row r="134" spans="1:15" s="124" customFormat="1" hidden="1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</row>
    <row r="135" spans="1:15" s="124" customFormat="1" hidden="1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</row>
    <row r="136" spans="1:15" s="124" customFormat="1" hidden="1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</row>
    <row r="137" spans="1:15" s="124" customFormat="1" hidden="1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</row>
    <row r="138" spans="1:15" s="124" customFormat="1" hidden="1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</row>
    <row r="139" spans="1:15" s="124" customFormat="1" hidden="1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</row>
    <row r="140" spans="1:15" s="124" customFormat="1" hidden="1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</row>
    <row r="141" spans="1:15" s="124" customFormat="1" hidden="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</row>
    <row r="142" spans="1:15" s="124" customFormat="1" hidden="1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</row>
    <row r="143" spans="1:15" s="124" customFormat="1" hidden="1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</row>
    <row r="144" spans="1:15" s="124" customFormat="1" hidden="1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</row>
    <row r="145" spans="1:15" s="124" customFormat="1" hidden="1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</row>
    <row r="146" spans="1:15" s="124" customFormat="1" hidden="1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</row>
    <row r="147" spans="1:15" s="124" customFormat="1" hidden="1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</row>
    <row r="148" spans="1:15" s="124" customFormat="1" hidden="1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</row>
    <row r="149" spans="1:15" s="124" customFormat="1" hidden="1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</row>
    <row r="150" spans="1:15" s="124" customFormat="1" hidden="1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</row>
    <row r="151" spans="1:15" s="124" customFormat="1" hidden="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</row>
    <row r="152" spans="1:15" s="124" customFormat="1" hidden="1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</row>
    <row r="153" spans="1:15" s="124" customFormat="1" hidden="1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</row>
    <row r="154" spans="1:15" s="124" customFormat="1" hidden="1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</row>
    <row r="155" spans="1:15" s="124" customFormat="1" hidden="1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</row>
    <row r="156" spans="1:15" s="124" customFormat="1" hidden="1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</row>
    <row r="157" spans="1:15" s="124" customFormat="1" hidden="1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</row>
    <row r="158" spans="1:15" s="124" customFormat="1" hidden="1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</row>
    <row r="159" spans="1:15" s="124" customFormat="1" hidden="1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</row>
    <row r="160" spans="1:15" s="124" customFormat="1" hidden="1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</row>
    <row r="161" spans="1:15" s="124" customFormat="1" hidden="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</row>
    <row r="162" spans="1:15" s="124" customFormat="1" hidden="1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</row>
    <row r="163" spans="1:15" s="124" customFormat="1" hidden="1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</row>
    <row r="164" spans="1:15" s="124" customFormat="1" hidden="1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</row>
    <row r="165" spans="1:15" s="124" customFormat="1" hidden="1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</row>
    <row r="166" spans="1:15" s="124" customFormat="1" hidden="1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</row>
    <row r="167" spans="1:15" s="124" customFormat="1" hidden="1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</row>
    <row r="168" spans="1:15" s="124" customFormat="1" hidden="1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</row>
    <row r="169" spans="1:15" s="124" customFormat="1" hidden="1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</row>
    <row r="170" spans="1:15" s="124" customFormat="1" hidden="1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</row>
    <row r="171" spans="1:15" s="124" customFormat="1" hidden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</row>
    <row r="172" spans="1:15" s="124" customFormat="1" hidden="1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</row>
    <row r="173" spans="1:15" s="124" customFormat="1" hidden="1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</row>
    <row r="174" spans="1:15" s="124" customFormat="1" hidden="1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</row>
    <row r="175" spans="1:15" s="124" customFormat="1" hidden="1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</row>
    <row r="176" spans="1:15" s="124" customFormat="1" hidden="1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</row>
    <row r="177" spans="1:15" s="124" customFormat="1" hidden="1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</row>
    <row r="178" spans="1:15" s="124" customFormat="1" hidden="1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</row>
    <row r="179" spans="1:15" s="124" customFormat="1" hidden="1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</row>
    <row r="180" spans="1:15" s="124" customFormat="1" hidden="1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</row>
    <row r="181" spans="1:15" s="124" customFormat="1" hidden="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</row>
    <row r="182" spans="1:15" s="124" customFormat="1" hidden="1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</row>
    <row r="183" spans="1:15" s="124" customFormat="1" hidden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</row>
    <row r="184" spans="1:15" s="124" customFormat="1" hidden="1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</row>
    <row r="185" spans="1:15" s="124" customFormat="1" hidden="1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</row>
    <row r="186" spans="1:15" s="124" customFormat="1" hidden="1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</row>
    <row r="187" spans="1:15" s="124" customFormat="1" hidden="1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</row>
    <row r="188" spans="1:15" s="124" customFormat="1" hidden="1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</row>
    <row r="189" spans="1:15" s="124" customFormat="1" hidden="1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</row>
    <row r="190" spans="1:15" s="124" customFormat="1" hidden="1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</row>
    <row r="191" spans="1:15" s="124" customFormat="1" hidden="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</row>
    <row r="192" spans="1:15" s="124" customFormat="1" hidden="1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</row>
    <row r="193" spans="1:15" s="124" customFormat="1" hidden="1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</row>
    <row r="194" spans="1:15" s="124" customFormat="1" hidden="1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</row>
    <row r="195" spans="1:15" s="124" customFormat="1" hidden="1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</row>
    <row r="196" spans="1:15" s="124" customFormat="1" hidden="1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</row>
    <row r="197" spans="1:15" s="124" customFormat="1" hidden="1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</row>
    <row r="198" spans="1:15" s="124" customFormat="1" hidden="1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</row>
    <row r="199" spans="1:15" s="124" customFormat="1" hidden="1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</row>
    <row r="200" spans="1:15" s="124" customFormat="1" hidden="1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</row>
    <row r="201" spans="1:15" s="124" customFormat="1" hidden="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</row>
    <row r="202" spans="1:15" s="124" customFormat="1" hidden="1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</row>
    <row r="203" spans="1:15" s="124" customFormat="1" hidden="1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</row>
    <row r="204" spans="1:15" s="124" customFormat="1" hidden="1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</row>
    <row r="205" spans="1:15" s="124" customFormat="1" hidden="1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</row>
    <row r="206" spans="1:15" s="124" customFormat="1" hidden="1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</row>
    <row r="207" spans="1:15" s="124" customFormat="1" hidden="1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</row>
    <row r="208" spans="1:15" s="124" customFormat="1" hidden="1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</row>
    <row r="209" spans="1:15" s="124" customFormat="1" hidden="1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</row>
    <row r="210" spans="1:15" s="124" customFormat="1" hidden="1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</row>
    <row r="211" spans="1:15" s="124" customFormat="1" hidden="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</row>
    <row r="212" spans="1:15" s="124" customFormat="1" hidden="1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</row>
    <row r="213" spans="1:15" s="124" customFormat="1" hidden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</row>
    <row r="214" spans="1:15" s="124" customFormat="1" hidden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</row>
    <row r="215" spans="1:15" s="124" customFormat="1" hidden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</row>
    <row r="216" spans="1:15" s="124" customFormat="1" hidden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</row>
    <row r="217" spans="1:15" s="124" customFormat="1" hidden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</row>
    <row r="218" spans="1:15" s="124" customFormat="1" hidden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</row>
    <row r="219" spans="1:15" s="124" customFormat="1" hidden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</row>
    <row r="220" spans="1:15" s="124" customFormat="1" hidden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</row>
    <row r="221" spans="1:15" s="124" customFormat="1" hidden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</row>
    <row r="222" spans="1:15" s="124" customFormat="1" hidden="1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</row>
    <row r="223" spans="1:15" s="124" customFormat="1" hidden="1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</row>
    <row r="224" spans="1:15" s="124" customFormat="1" hidden="1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</row>
    <row r="225" spans="1:15" s="124" customFormat="1" hidden="1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</row>
    <row r="226" spans="1:15" s="124" customFormat="1" hidden="1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</row>
    <row r="227" spans="1:15" s="124" customFormat="1" hidden="1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</row>
    <row r="228" spans="1:15" s="124" customFormat="1" hidden="1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</row>
    <row r="229" spans="1:15" s="124" customFormat="1" hidden="1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</row>
    <row r="230" spans="1:15" s="124" customFormat="1" hidden="1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</row>
    <row r="231" spans="1:15" s="124" customFormat="1" hidden="1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</row>
    <row r="232" spans="1:15" s="124" customFormat="1" hidden="1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</row>
    <row r="233" spans="1:15" s="124" customFormat="1" hidden="1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</row>
    <row r="234" spans="1:15" s="124" customFormat="1" hidden="1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</row>
    <row r="235" spans="1:15" s="124" customFormat="1" hidden="1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</row>
    <row r="236" spans="1:15" s="124" customFormat="1" hidden="1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</row>
    <row r="237" spans="1:15" s="124" customFormat="1" hidden="1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</row>
    <row r="238" spans="1:15" s="124" customFormat="1" hidden="1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</row>
    <row r="239" spans="1:15" s="124" customFormat="1" hidden="1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</row>
    <row r="240" spans="1:15" s="124" customFormat="1" hidden="1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</row>
    <row r="241" spans="1:15" s="124" customFormat="1" hidden="1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</row>
    <row r="242" spans="1:15" s="124" customFormat="1" hidden="1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</row>
    <row r="243" spans="1:15" s="124" customFormat="1" hidden="1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</row>
    <row r="244" spans="1:15" s="124" customFormat="1" hidden="1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</row>
    <row r="245" spans="1:15" s="124" customFormat="1" hidden="1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</row>
    <row r="246" spans="1:15" s="124" customFormat="1" hidden="1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</row>
    <row r="247" spans="1:15" s="124" customFormat="1" hidden="1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</row>
    <row r="248" spans="1:15" s="124" customFormat="1" hidden="1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</row>
    <row r="249" spans="1:15" s="124" customFormat="1" hidden="1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</row>
    <row r="250" spans="1:15" s="124" customFormat="1" hidden="1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</row>
    <row r="251" spans="1:15" s="124" customFormat="1" hidden="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</row>
    <row r="252" spans="1:15" s="124" customFormat="1" hidden="1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</row>
    <row r="253" spans="1:15" s="124" customFormat="1" hidden="1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</row>
    <row r="254" spans="1:15" s="124" customFormat="1" hidden="1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</row>
    <row r="255" spans="1:15" s="124" customFormat="1" hidden="1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</row>
    <row r="256" spans="1:15" s="124" customFormat="1" hidden="1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</row>
    <row r="257" spans="1:15" s="124" customFormat="1" hidden="1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</row>
    <row r="258" spans="1:15" s="124" customFormat="1" hidden="1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</row>
    <row r="259" spans="1:15" s="124" customFormat="1" hidden="1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</row>
    <row r="260" spans="1:15" s="124" customFormat="1" hidden="1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</row>
    <row r="261" spans="1:15" s="124" customFormat="1" hidden="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</row>
    <row r="262" spans="1:15" s="124" customFormat="1" hidden="1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</row>
    <row r="263" spans="1:15" s="124" customFormat="1" hidden="1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</row>
    <row r="264" spans="1:15" s="124" customFormat="1" hidden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</row>
    <row r="265" spans="1:15" s="124" customFormat="1" hidden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</row>
    <row r="266" spans="1:15" s="124" customFormat="1" hidden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</row>
    <row r="267" spans="1:15" s="124" customFormat="1" hidden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</row>
    <row r="268" spans="1:15" s="124" customFormat="1" hidden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</row>
    <row r="269" spans="1:15" s="124" customFormat="1" hidden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</row>
    <row r="270" spans="1:15" s="124" customFormat="1" hidden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</row>
    <row r="271" spans="1:15" s="124" customFormat="1" hidden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</row>
    <row r="272" spans="1:15" s="124" customFormat="1" hidden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</row>
    <row r="273" spans="1:15" s="124" customFormat="1" hidden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</row>
    <row r="274" spans="1:15" s="124" customFormat="1" hidden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</row>
    <row r="275" spans="1:15" s="124" customFormat="1" hidden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</row>
    <row r="276" spans="1:15" s="124" customFormat="1" hidden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</row>
    <row r="277" spans="1:15" s="124" customFormat="1" hidden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</row>
    <row r="278" spans="1:15" s="124" customFormat="1" hidden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</row>
    <row r="279" spans="1:15" s="124" customFormat="1" hidden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</row>
    <row r="280" spans="1:15" s="124" customFormat="1" hidden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</row>
    <row r="281" spans="1:15" s="124" customFormat="1" hidden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</row>
    <row r="282" spans="1:15" s="124" customFormat="1" hidden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</row>
    <row r="283" spans="1:15" s="124" customFormat="1" hidden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</row>
    <row r="284" spans="1:15" s="124" customFormat="1" hidden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</row>
    <row r="285" spans="1:15" s="124" customFormat="1" hidden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</row>
    <row r="286" spans="1:15" s="124" customFormat="1" hidden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</row>
    <row r="287" spans="1:15" s="124" customFormat="1" hidden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</row>
    <row r="288" spans="1:15" s="124" customFormat="1" hidden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</row>
    <row r="289" spans="1:15" s="124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</row>
    <row r="290" spans="1:15" s="124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</row>
    <row r="291" spans="1:15" s="124" customFormat="1" hidden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</row>
    <row r="292" spans="1:15" s="124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</row>
    <row r="293" spans="1:15" s="124" customFormat="1" hidden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</row>
    <row r="294" spans="1:15" s="124" customFormat="1" hidden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</row>
    <row r="295" spans="1:15" s="124" customFormat="1" hidden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</row>
    <row r="296" spans="1:15" s="124" customFormat="1" hidden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</row>
    <row r="297" spans="1:15" s="124" customFormat="1" hidden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</row>
    <row r="298" spans="1:15" s="124" customFormat="1" hidden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</row>
    <row r="299" spans="1:15" s="124" customFormat="1" hidden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</row>
    <row r="300" spans="1:15" s="124" customFormat="1" hidden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</row>
    <row r="301" spans="1:15" s="124" customFormat="1" hidden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</row>
    <row r="302" spans="1:15" s="124" customFormat="1" hidden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</row>
    <row r="303" spans="1:15" s="124" customFormat="1" hidden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</row>
    <row r="304" spans="1:15" s="124" customFormat="1" hidden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</row>
    <row r="305" spans="1:15" s="124" customFormat="1" hidden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</row>
    <row r="306" spans="1:15" s="124" customFormat="1" hidden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</row>
    <row r="307" spans="1:15" s="124" customFormat="1" hidden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</row>
    <row r="308" spans="1:15" s="124" customFormat="1" hidden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</row>
    <row r="309" spans="1:15" s="124" customFormat="1" hidden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</row>
    <row r="310" spans="1:15" s="124" customFormat="1" hidden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</row>
    <row r="311" spans="1:15" s="124" customFormat="1" hidden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</row>
    <row r="312" spans="1:15" s="124" customFormat="1" hidden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</row>
    <row r="313" spans="1:15" s="124" customFormat="1" hidden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</row>
    <row r="314" spans="1:15" s="124" customFormat="1" hidden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</row>
    <row r="315" spans="1:15" s="124" customFormat="1" hidden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</row>
    <row r="316" spans="1:15" s="124" customFormat="1" hidden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</row>
    <row r="317" spans="1:15" s="124" customFormat="1" hidden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</row>
    <row r="318" spans="1:15" s="124" customFormat="1" hidden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</row>
    <row r="319" spans="1:15" s="124" customFormat="1" hidden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</row>
    <row r="320" spans="1:15" s="124" customFormat="1" hidden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</row>
    <row r="321" spans="1:15" s="124" customFormat="1" hidden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</row>
    <row r="322" spans="1:15" s="124" customFormat="1" hidden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</row>
    <row r="323" spans="1:15" s="124" customFormat="1" hidden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</row>
    <row r="324" spans="1:15" s="124" customFormat="1" hidden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</row>
    <row r="325" spans="1:15" s="124" customFormat="1" hidden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</row>
    <row r="326" spans="1:15" s="124" customFormat="1" hidden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</row>
    <row r="327" spans="1:15" s="124" customFormat="1" hidden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</row>
    <row r="328" spans="1:15" s="124" customFormat="1" hidden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</row>
    <row r="329" spans="1:15" s="124" customFormat="1" hidden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</row>
    <row r="330" spans="1:15" s="124" customFormat="1" hidden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</row>
    <row r="331" spans="1:15" s="124" customFormat="1" hidden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</row>
    <row r="332" spans="1:15" s="124" customFormat="1" hidden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</row>
    <row r="333" spans="1:15" s="124" customFormat="1" hidden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</row>
    <row r="334" spans="1:15" s="124" customFormat="1" hidden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</row>
    <row r="335" spans="1:15" s="124" customFormat="1" hidden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</row>
    <row r="336" spans="1:15" s="124" customFormat="1" hidden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</row>
    <row r="337" spans="1:15" s="124" customFormat="1" hidden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</row>
    <row r="338" spans="1:15" s="124" customFormat="1" hidden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</row>
    <row r="339" spans="1:15" s="124" customFormat="1" hidden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</row>
    <row r="340" spans="1:15" s="124" customFormat="1" hidden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</row>
    <row r="341" spans="1:15" s="124" customFormat="1" hidden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</row>
    <row r="342" spans="1:15" s="124" customFormat="1" hidden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</row>
    <row r="343" spans="1:15" s="124" customFormat="1" hidden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</row>
    <row r="344" spans="1:15" s="124" customFormat="1" hidden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</row>
    <row r="345" spans="1:15" s="124" customFormat="1" hidden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</row>
    <row r="346" spans="1:15" s="124" customFormat="1" hidden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</row>
    <row r="347" spans="1:15" s="124" customFormat="1" hidden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</row>
    <row r="348" spans="1:15" s="124" customFormat="1" hidden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</row>
    <row r="349" spans="1:15" s="124" customFormat="1" hidden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</row>
    <row r="350" spans="1:15" s="124" customFormat="1" hidden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</row>
    <row r="351" spans="1:15" s="124" customFormat="1" hidden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</row>
    <row r="352" spans="1:15" s="124" customFormat="1" hidden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</row>
    <row r="353" spans="1:15" s="124" customFormat="1" hidden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</row>
    <row r="354" spans="1:15" s="124" customFormat="1" hidden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</row>
    <row r="355" spans="1:15" s="124" customFormat="1" hidden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</row>
    <row r="356" spans="1:15" s="124" customFormat="1" hidden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</row>
    <row r="357" spans="1:15" s="124" customFormat="1" hidden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</row>
    <row r="358" spans="1:15" s="124" customFormat="1" hidden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</row>
    <row r="359" spans="1:15" s="124" customFormat="1" hidden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</row>
    <row r="360" spans="1:15" s="124" customFormat="1" hidden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</row>
    <row r="361" spans="1:15" s="124" customFormat="1" hidden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</row>
    <row r="362" spans="1:15" s="124" customFormat="1" hidden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</row>
    <row r="363" spans="1:15" s="124" customFormat="1" hidden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</row>
    <row r="364" spans="1:15" s="124" customFormat="1" hidden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</row>
    <row r="365" spans="1:15" s="124" customFormat="1" hidden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</row>
    <row r="366" spans="1:15" s="124" customFormat="1" hidden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</row>
    <row r="367" spans="1:15" s="124" customFormat="1" hidden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</row>
    <row r="368" spans="1:15" s="124" customFormat="1" hidden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</row>
    <row r="369" spans="1:15" s="124" customFormat="1" hidden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</row>
    <row r="370" spans="1:15" s="124" customFormat="1" hidden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</row>
    <row r="371" spans="1:15" s="124" customFormat="1" hidden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</row>
    <row r="372" spans="1:15" s="124" customFormat="1" hidden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</row>
    <row r="373" spans="1:15" s="124" customFormat="1" hidden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</row>
    <row r="374" spans="1:15" s="124" customFormat="1" hidden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</row>
    <row r="375" spans="1:15" s="124" customFormat="1" hidden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</row>
    <row r="376" spans="1:15" s="124" customFormat="1" hidden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</row>
    <row r="377" spans="1:15" s="124" customFormat="1" hidden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</row>
    <row r="378" spans="1:15" s="124" customFormat="1" hidden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</row>
    <row r="379" spans="1:15" s="124" customFormat="1" hidden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</row>
    <row r="380" spans="1:15" s="124" customFormat="1" hidden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</row>
    <row r="381" spans="1:15" s="124" customFormat="1" hidden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</row>
    <row r="382" spans="1:15" s="124" customFormat="1" hidden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</row>
    <row r="383" spans="1:15" s="124" customFormat="1" hidden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</row>
    <row r="384" spans="1:15" s="124" customFormat="1" hidden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</row>
    <row r="385" spans="1:15" s="124" customFormat="1" hidden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</row>
    <row r="386" spans="1:15" s="124" customFormat="1" hidden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</row>
    <row r="387" spans="1:15" s="124" customFormat="1" hidden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</row>
    <row r="388" spans="1:15" s="124" customFormat="1" hidden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</row>
    <row r="389" spans="1:15" s="124" customFormat="1" hidden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</row>
    <row r="390" spans="1:15" s="124" customFormat="1" hidden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</row>
    <row r="391" spans="1:15" s="124" customFormat="1" hidden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</row>
    <row r="392" spans="1:15" s="124" customFormat="1" hidden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</row>
    <row r="393" spans="1:15" s="124" customFormat="1" hidden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</row>
    <row r="394" spans="1:15" s="124" customFormat="1" hidden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</row>
    <row r="395" spans="1:15" s="124" customFormat="1" hidden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</row>
    <row r="396" spans="1:15" s="124" customFormat="1" hidden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</row>
    <row r="397" spans="1:15" s="124" customFormat="1" hidden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</row>
    <row r="398" spans="1:15" s="124" customFormat="1" hidden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</row>
    <row r="399" spans="1:15" s="124" customFormat="1" hidden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</row>
    <row r="400" spans="1:15" s="124" customFormat="1" hidden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</row>
    <row r="401" spans="1:15" s="124" customFormat="1" hidden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</row>
    <row r="402" spans="1:15" s="124" customFormat="1" hidden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</row>
    <row r="403" spans="1:15" s="124" customFormat="1" hidden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</row>
    <row r="404" spans="1:15" s="124" customFormat="1" hidden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</row>
    <row r="405" spans="1:15" s="124" customFormat="1" hidden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</row>
    <row r="406" spans="1:15" s="124" customFormat="1" hidden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</row>
    <row r="407" spans="1:15" s="124" customFormat="1" hidden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</row>
    <row r="408" spans="1:15" s="124" customFormat="1" hidden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</row>
    <row r="409" spans="1:15" s="124" customFormat="1" hidden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</row>
    <row r="410" spans="1:15" s="124" customFormat="1" hidden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</row>
    <row r="411" spans="1:15" s="124" customFormat="1" hidden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</row>
    <row r="412" spans="1:15" s="124" customFormat="1" hidden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</row>
    <row r="413" spans="1:15" s="124" customFormat="1" hidden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</row>
    <row r="414" spans="1:15" s="124" customFormat="1" hidden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</row>
    <row r="415" spans="1:15" s="124" customFormat="1" hidden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</row>
    <row r="416" spans="1:15" s="124" customFormat="1" hidden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</row>
    <row r="417" spans="1:15" s="124" customFormat="1" hidden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</row>
    <row r="418" spans="1:15" s="124" customFormat="1" hidden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</row>
    <row r="419" spans="1:15" s="124" customFormat="1" hidden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</row>
    <row r="420" spans="1:15" s="124" customFormat="1" hidden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</row>
    <row r="421" spans="1:15" s="124" customFormat="1" hidden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</row>
    <row r="422" spans="1:15" s="124" customFormat="1" hidden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</row>
    <row r="423" spans="1:15" s="124" customFormat="1" hidden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</row>
    <row r="424" spans="1:15" s="124" customFormat="1" hidden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</row>
    <row r="425" spans="1:15" s="124" customFormat="1" hidden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</row>
    <row r="426" spans="1:15" s="124" customFormat="1" hidden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</row>
    <row r="427" spans="1:15" s="124" customFormat="1" hidden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</row>
    <row r="428" spans="1:15" s="124" customFormat="1" hidden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</row>
    <row r="429" spans="1:15" s="124" customFormat="1" hidden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</row>
    <row r="430" spans="1:15" s="124" customFormat="1" hidden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</row>
    <row r="431" spans="1:15" s="124" customFormat="1" hidden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</row>
    <row r="432" spans="1:15" s="124" customFormat="1" hidden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</row>
    <row r="433" spans="1:15" s="124" customFormat="1" hidden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</row>
    <row r="434" spans="1:15" s="124" customFormat="1" hidden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</row>
    <row r="435" spans="1:15" s="124" customFormat="1" hidden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</row>
    <row r="436" spans="1:15" s="124" customFormat="1" hidden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</row>
    <row r="437" spans="1:15" s="124" customFormat="1" hidden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</row>
    <row r="438" spans="1:15" s="124" customFormat="1" hidden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</row>
    <row r="439" spans="1:15" s="124" customFormat="1" hidden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</row>
    <row r="440" spans="1:15" s="124" customFormat="1" hidden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</row>
    <row r="441" spans="1:15" s="124" customFormat="1" hidden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</row>
    <row r="442" spans="1:15" s="124" customFormat="1" hidden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</row>
    <row r="443" spans="1:15" s="124" customFormat="1" hidden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</row>
    <row r="444" spans="1:15" s="124" customFormat="1" hidden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</row>
    <row r="445" spans="1:15" s="124" customFormat="1" hidden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</row>
    <row r="446" spans="1:15" s="124" customFormat="1" hidden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</row>
    <row r="447" spans="1:15" s="124" customFormat="1" hidden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</row>
    <row r="448" spans="1:15" s="124" customFormat="1" hidden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</row>
    <row r="449" spans="1:15" s="124" customFormat="1" hidden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</row>
    <row r="450" spans="1:15" s="124" customFormat="1" hidden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</row>
    <row r="451" spans="1:15" s="124" customFormat="1" hidden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</row>
    <row r="452" spans="1:15" s="124" customFormat="1" hidden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</row>
    <row r="453" spans="1:15" s="124" customFormat="1" hidden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</row>
    <row r="454" spans="1:15" s="124" customFormat="1" hidden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</row>
    <row r="455" spans="1:15" s="124" customFormat="1" hidden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</row>
    <row r="456" spans="1:15" s="124" customFormat="1" hidden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</row>
    <row r="457" spans="1:15" s="124" customFormat="1" hidden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</row>
    <row r="458" spans="1:15" s="124" customFormat="1" hidden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</row>
    <row r="459" spans="1:15" s="124" customFormat="1" hidden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</row>
    <row r="460" spans="1:15" s="124" customFormat="1" hidden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</row>
    <row r="461" spans="1:15" s="124" customFormat="1" hidden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</row>
    <row r="462" spans="1:15" s="124" customFormat="1" hidden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</row>
    <row r="463" spans="1:15" s="124" customFormat="1" hidden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</row>
    <row r="464" spans="1:15" s="124" customFormat="1" hidden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</row>
    <row r="465" spans="1:15" s="124" customFormat="1" hidden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</row>
    <row r="466" spans="1:15" s="124" customFormat="1" hidden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</row>
    <row r="467" spans="1:15" s="124" customFormat="1" hidden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</row>
    <row r="468" spans="1:15" s="124" customFormat="1" hidden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</row>
    <row r="469" spans="1:15" s="124" customFormat="1" hidden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</row>
    <row r="470" spans="1:15" s="124" customFormat="1" hidden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</row>
    <row r="471" spans="1:15" s="124" customFormat="1" hidden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</row>
    <row r="472" spans="1:15" s="124" customFormat="1" hidden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</row>
    <row r="473" spans="1:15" s="124" customFormat="1" hidden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</row>
    <row r="474" spans="1:15" s="124" customFormat="1" hidden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</row>
    <row r="475" spans="1:15" s="124" customFormat="1" hidden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</row>
    <row r="476" spans="1:15" s="124" customFormat="1" hidden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</row>
    <row r="477" spans="1:15" s="124" customFormat="1" hidden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</row>
    <row r="478" spans="1:15" s="124" customFormat="1" hidden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</row>
    <row r="479" spans="1:15" s="124" customFormat="1" hidden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</row>
    <row r="480" spans="1:15" s="124" customFormat="1" hidden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</row>
    <row r="481" spans="1:15" s="124" customFormat="1" hidden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</row>
    <row r="482" spans="1:15" s="124" customFormat="1" hidden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</row>
    <row r="483" spans="1:15" s="124" customFormat="1" hidden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</row>
    <row r="484" spans="1:15" s="124" customFormat="1" hidden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</row>
    <row r="485" spans="1:15" s="124" customFormat="1" hidden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</row>
    <row r="486" spans="1:15" s="124" customFormat="1" hidden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</row>
    <row r="487" spans="1:15" s="124" customFormat="1" hidden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</row>
    <row r="488" spans="1:15" s="124" customFormat="1" hidden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</row>
    <row r="489" spans="1:15" s="124" customFormat="1" hidden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</row>
    <row r="490" spans="1:15" s="124" customFormat="1" hidden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</row>
    <row r="491" spans="1:15" s="124" customFormat="1" hidden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</row>
    <row r="492" spans="1:15" s="124" customFormat="1" hidden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</row>
    <row r="493" spans="1:15" s="124" customFormat="1" hidden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</row>
    <row r="494" spans="1:15" s="124" customFormat="1" hidden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</row>
    <row r="495" spans="1:15" s="124" customFormat="1" hidden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</row>
    <row r="496" spans="1:15" s="124" customFormat="1" hidden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</row>
    <row r="497" spans="1:15" s="124" customFormat="1" hidden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</row>
    <row r="498" spans="1:15" s="124" customFormat="1" hidden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</row>
    <row r="499" spans="1:15" s="124" customFormat="1" hidden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</row>
    <row r="500" spans="1:15" s="124" customFormat="1" hidden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</row>
    <row r="501" spans="1:15" s="124" customFormat="1" hidden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</row>
    <row r="502" spans="1:15" s="124" customFormat="1" hidden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</row>
    <row r="503" spans="1:15" s="124" customFormat="1" hidden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</row>
    <row r="504" spans="1:15" s="124" customFormat="1" hidden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</row>
    <row r="505" spans="1:15" s="124" customFormat="1" hidden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</row>
    <row r="506" spans="1:15" s="124" customFormat="1" hidden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</row>
    <row r="507" spans="1:15" s="124" customFormat="1" hidden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</row>
    <row r="508" spans="1:15" s="124" customFormat="1" hidden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</row>
    <row r="509" spans="1:15" s="124" customFormat="1" hidden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</row>
    <row r="510" spans="1:15" s="124" customFormat="1" hidden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</row>
    <row r="511" spans="1:15" s="124" customFormat="1" hidden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</row>
    <row r="512" spans="1:15" s="124" customFormat="1" hidden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</row>
    <row r="513" spans="1:15" s="124" customFormat="1" hidden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</row>
    <row r="514" spans="1:15" s="124" customFormat="1" hidden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</row>
    <row r="515" spans="1:15" s="124" customFormat="1" hidden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</row>
    <row r="516" spans="1:15" s="124" customFormat="1" hidden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</row>
    <row r="517" spans="1:15" s="124" customFormat="1" hidden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</row>
    <row r="518" spans="1:15" s="124" customFormat="1" hidden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</row>
    <row r="519" spans="1:15" s="124" customFormat="1" hidden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</row>
    <row r="520" spans="1:15" s="124" customFormat="1" hidden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</row>
    <row r="521" spans="1:15" s="124" customFormat="1" hidden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</row>
    <row r="522" spans="1:15" s="124" customFormat="1" hidden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</row>
    <row r="523" spans="1:15" s="124" customFormat="1" hidden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</row>
    <row r="524" spans="1:15" s="124" customFormat="1" hidden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</row>
    <row r="525" spans="1:15" s="124" customFormat="1" hidden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</row>
    <row r="526" spans="1:15" s="124" customFormat="1" hidden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</row>
    <row r="527" spans="1:15" s="124" customFormat="1" hidden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</row>
    <row r="528" spans="1:15" s="124" customFormat="1" hidden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</row>
    <row r="529" spans="1:15" s="124" customFormat="1" hidden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</row>
    <row r="530" spans="1:15" s="124" customFormat="1" hidden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</row>
    <row r="531" spans="1:15" s="124" customFormat="1" hidden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</row>
    <row r="532" spans="1:15" s="124" customFormat="1" hidden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</row>
    <row r="533" spans="1:15" s="124" customFormat="1" hidden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</row>
    <row r="534" spans="1:15" s="124" customFormat="1" hidden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</row>
    <row r="535" spans="1:15" s="124" customFormat="1" hidden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</row>
    <row r="536" spans="1:15" s="124" customFormat="1" hidden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</row>
    <row r="537" spans="1:15" s="124" customFormat="1" hidden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</row>
    <row r="538" spans="1:15" s="124" customFormat="1" hidden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</row>
    <row r="539" spans="1:15" s="124" customFormat="1" hidden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</row>
    <row r="540" spans="1:15" s="124" customFormat="1" hidden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</row>
    <row r="541" spans="1:15" s="124" customFormat="1" hidden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</row>
    <row r="542" spans="1:15" s="124" customFormat="1" hidden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</row>
    <row r="543" spans="1:15" s="124" customFormat="1" hidden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</row>
    <row r="544" spans="1:15" s="124" customFormat="1" hidden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</row>
    <row r="545" spans="1:15" s="124" customFormat="1" hidden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</row>
    <row r="546" spans="1:15" s="124" customFormat="1" hidden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</row>
    <row r="547" spans="1:15" s="124" customFormat="1" hidden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</row>
    <row r="548" spans="1:15" s="124" customFormat="1" hidden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</row>
    <row r="549" spans="1:15" s="124" customFormat="1" hidden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</row>
    <row r="550" spans="1:15" s="124" customFormat="1" hidden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</row>
    <row r="551" spans="1:15" s="124" customFormat="1" hidden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</row>
    <row r="552" spans="1:15" s="124" customFormat="1" hidden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</row>
    <row r="553" spans="1:15" s="124" customFormat="1" hidden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</row>
    <row r="554" spans="1:15" s="124" customFormat="1" hidden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</row>
    <row r="555" spans="1:15" s="124" customFormat="1" hidden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</row>
    <row r="556" spans="1:15" s="124" customFormat="1" hidden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</row>
    <row r="557" spans="1:15" s="124" customFormat="1" hidden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</row>
    <row r="558" spans="1:15" s="124" customFormat="1" hidden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</row>
    <row r="559" spans="1:15" s="124" customFormat="1" hidden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</row>
    <row r="560" spans="1:15" s="124" customFormat="1" hidden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</row>
    <row r="561" spans="1:15" s="124" customFormat="1" hidden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</row>
    <row r="562" spans="1:15" s="124" customFormat="1" hidden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</row>
    <row r="563" spans="1:15" s="124" customFormat="1" hidden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</row>
    <row r="564" spans="1:15" s="124" customFormat="1" hidden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</row>
    <row r="565" spans="1:15" s="124" customFormat="1" hidden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</row>
    <row r="566" spans="1:15" s="124" customFormat="1" hidden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</row>
    <row r="567" spans="1:15" s="124" customFormat="1" hidden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</row>
    <row r="568" spans="1:15" s="124" customFormat="1" hidden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</row>
    <row r="569" spans="1:15" s="124" customFormat="1" hidden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</row>
    <row r="570" spans="1:15" s="124" customFormat="1" hidden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</row>
    <row r="571" spans="1:15" s="124" customFormat="1" hidden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</row>
    <row r="572" spans="1:15" s="124" customFormat="1" hidden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</row>
  </sheetData>
  <sheetProtection sheet="1" objects="1" scenarios="1"/>
  <mergeCells count="13">
    <mergeCell ref="A45:P45"/>
    <mergeCell ref="B29:D29"/>
    <mergeCell ref="B32:D32"/>
    <mergeCell ref="D38:G38"/>
    <mergeCell ref="B35:D35"/>
    <mergeCell ref="G29:I29"/>
    <mergeCell ref="G35:I35"/>
    <mergeCell ref="K12:L12"/>
    <mergeCell ref="K19:L19"/>
    <mergeCell ref="B23:D23"/>
    <mergeCell ref="B19:D19"/>
    <mergeCell ref="B15:D15"/>
    <mergeCell ref="B12:D12"/>
  </mergeCells>
  <dataValidations count="4">
    <dataValidation type="list" allowBlank="1" showInputMessage="1" showErrorMessage="1" sqref="B23">
      <formula1>$C$60:$C$70</formula1>
    </dataValidation>
    <dataValidation type="list" allowBlank="1" showInputMessage="1" showErrorMessage="1" sqref="B19">
      <formula1>$B$60:$B$72</formula1>
    </dataValidation>
    <dataValidation type="whole" allowBlank="1" showInputMessage="1" showErrorMessage="1" sqref="K19:L19 K12:L12">
      <formula1>0</formula1>
      <formula2>1500000</formula2>
    </dataValidation>
    <dataValidation type="decimal" allowBlank="1" showInputMessage="1" showErrorMessage="1" sqref="B12:D12">
      <formula1>0</formula1>
      <formula2>60000</formula2>
    </dataValidation>
  </dataValidations>
  <pageMargins left="0.11811023622047245" right="0.11811023622047245" top="0.39370078740157483" bottom="0.19685039370078741" header="0.31496062992125984" footer="0.31496062992125984"/>
  <pageSetup paperSize="9" scale="76" fitToHeight="0" orientation="landscape" r:id="rId1"/>
  <ignoredErrors>
    <ignoredError sqref="B32 B29 G29 D38 G35 B35" unlocked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O119"/>
  <sheetViews>
    <sheetView showGridLines="0" zoomScaleNormal="100" workbookViewId="0">
      <selection activeCell="F15" sqref="F15"/>
    </sheetView>
  </sheetViews>
  <sheetFormatPr defaultColWidth="9.140625" defaultRowHeight="15"/>
  <cols>
    <col min="1" max="1" width="7.85546875" style="38" customWidth="1"/>
    <col min="2" max="3" width="13.7109375" style="38" customWidth="1"/>
    <col min="4" max="4" width="10.28515625" style="38" customWidth="1"/>
    <col min="5" max="7" width="12.7109375" style="1" customWidth="1"/>
    <col min="8" max="9" width="13.7109375" style="74" customWidth="1"/>
    <col min="10" max="10" width="16.42578125" style="74" customWidth="1"/>
    <col min="11" max="11" width="30.28515625" style="74" customWidth="1"/>
    <col min="12" max="12" width="9.140625" style="74" customWidth="1"/>
    <col min="13" max="15" width="9.140625" style="77" customWidth="1"/>
    <col min="16" max="16384" width="9.140625" style="4"/>
  </cols>
  <sheetData>
    <row r="1" spans="1:15" s="28" customFormat="1">
      <c r="A1" s="26"/>
      <c r="B1" s="36"/>
      <c r="C1" s="36"/>
      <c r="D1" s="36"/>
      <c r="E1" s="36"/>
      <c r="F1" s="36"/>
      <c r="G1" s="36"/>
      <c r="H1" s="74"/>
      <c r="I1" s="74"/>
      <c r="J1" s="74"/>
      <c r="K1" s="74"/>
      <c r="L1" s="74"/>
      <c r="N1" s="65"/>
    </row>
    <row r="2" spans="1:15" s="28" customFormat="1" ht="15.75" thickBot="1">
      <c r="A2" s="26"/>
      <c r="B2" s="36"/>
      <c r="C2" s="36"/>
      <c r="D2" s="36"/>
      <c r="E2" s="36"/>
      <c r="F2" s="36"/>
      <c r="G2" s="36"/>
      <c r="H2" s="74"/>
      <c r="I2" s="74"/>
      <c r="J2" s="74"/>
      <c r="K2" s="74"/>
      <c r="L2" s="74"/>
      <c r="N2" s="65"/>
    </row>
    <row r="3" spans="1:15" s="3" customFormat="1" ht="15" customHeight="1" thickTop="1">
      <c r="A3" s="26"/>
      <c r="B3" s="36"/>
      <c r="C3" s="36"/>
      <c r="D3" s="36"/>
      <c r="E3" s="152" t="str">
        <f>E15</f>
        <v>Parabéns!!!</v>
      </c>
      <c r="F3" s="153"/>
      <c r="G3" s="154"/>
      <c r="H3" s="74"/>
      <c r="I3" s="75">
        <f>SIMULADOR!B19</f>
        <v>0.1</v>
      </c>
      <c r="J3" s="74"/>
      <c r="K3" s="74"/>
      <c r="L3" s="74"/>
      <c r="M3" s="28"/>
      <c r="N3" s="65"/>
      <c r="O3" s="28"/>
    </row>
    <row r="4" spans="1:15" s="3" customFormat="1" ht="15" customHeight="1">
      <c r="A4" s="26"/>
      <c r="B4" s="36"/>
      <c r="C4" s="36"/>
      <c r="D4" s="36"/>
      <c r="E4" s="155"/>
      <c r="F4" s="156"/>
      <c r="G4" s="157"/>
      <c r="H4" s="74"/>
      <c r="I4" s="75">
        <f>SIMULADOR!B23</f>
        <v>0.1</v>
      </c>
      <c r="J4" s="74"/>
      <c r="K4" s="74"/>
      <c r="L4" s="74"/>
      <c r="M4" s="28"/>
      <c r="N4" s="65"/>
      <c r="O4" s="28"/>
    </row>
    <row r="5" spans="1:15" s="3" customFormat="1">
      <c r="A5" s="26"/>
      <c r="B5" s="36"/>
      <c r="C5" s="36"/>
      <c r="D5" s="36"/>
      <c r="E5" s="155"/>
      <c r="F5" s="156"/>
      <c r="G5" s="157"/>
      <c r="H5" s="74"/>
      <c r="I5" s="74"/>
      <c r="J5" s="74"/>
      <c r="K5" s="74"/>
      <c r="L5" s="74"/>
      <c r="M5" s="28"/>
      <c r="N5" s="65"/>
      <c r="O5" s="28"/>
    </row>
    <row r="6" spans="1:15" s="3" customFormat="1" ht="21.75" customHeight="1">
      <c r="A6" s="26"/>
      <c r="B6" s="36"/>
      <c r="C6" s="36"/>
      <c r="D6" s="36"/>
      <c r="E6" s="142" t="str">
        <f>F15</f>
        <v>Você alcançou o máximo possível para abater na base do cálculo do Imposto de Renda na declaração de ajuste anual com previdência complementar.</v>
      </c>
      <c r="F6" s="143"/>
      <c r="G6" s="144"/>
      <c r="H6" s="74"/>
      <c r="I6" s="151" t="str">
        <f>IFERROR(IF(AND(I3&lt;10%,I4&gt;0.01%),"ESGOTE O MÁXIMO DE 10% NA BÁSICA (Clique aqui para detalhes)"," "),"Verifique")</f>
        <v xml:space="preserve"> </v>
      </c>
      <c r="J6" s="151"/>
      <c r="K6" s="151"/>
      <c r="L6" s="74"/>
      <c r="M6" s="28"/>
      <c r="N6" s="65"/>
      <c r="O6" s="28"/>
    </row>
    <row r="7" spans="1:15" s="3" customFormat="1" ht="15" customHeight="1">
      <c r="A7" s="26"/>
      <c r="B7" s="36"/>
      <c r="C7" s="36"/>
      <c r="D7" s="36"/>
      <c r="E7" s="145"/>
      <c r="F7" s="146"/>
      <c r="G7" s="147"/>
      <c r="H7" s="74"/>
      <c r="I7" s="74"/>
      <c r="J7" s="74"/>
      <c r="K7" s="74"/>
      <c r="L7" s="74"/>
      <c r="M7" s="28"/>
      <c r="N7" s="65"/>
      <c r="O7" s="28"/>
    </row>
    <row r="8" spans="1:15" s="3" customFormat="1" ht="15" customHeight="1">
      <c r="A8" s="26"/>
      <c r="B8" s="36"/>
      <c r="C8" s="36"/>
      <c r="D8" s="36"/>
      <c r="E8" s="145"/>
      <c r="F8" s="146"/>
      <c r="G8" s="147"/>
      <c r="H8" s="74"/>
      <c r="I8" s="74" t="s">
        <v>21</v>
      </c>
      <c r="J8" s="74"/>
      <c r="K8" s="74"/>
      <c r="L8" s="74"/>
      <c r="M8" s="28"/>
      <c r="N8" s="65"/>
      <c r="O8" s="28"/>
    </row>
    <row r="9" spans="1:15" s="3" customFormat="1" ht="15" customHeight="1">
      <c r="A9" s="26"/>
      <c r="B9" s="36"/>
      <c r="C9" s="36"/>
      <c r="D9" s="36"/>
      <c r="E9" s="145"/>
      <c r="F9" s="146"/>
      <c r="G9" s="147"/>
      <c r="H9" s="74"/>
      <c r="I9" s="74"/>
      <c r="J9" s="74"/>
      <c r="K9" s="74"/>
      <c r="L9" s="74"/>
      <c r="M9" s="28"/>
      <c r="N9" s="65"/>
      <c r="O9" s="28"/>
    </row>
    <row r="10" spans="1:15" s="23" customFormat="1" ht="15" customHeight="1">
      <c r="A10" s="26"/>
      <c r="B10" s="36"/>
      <c r="C10" s="36"/>
      <c r="D10" s="36"/>
      <c r="E10" s="145"/>
      <c r="F10" s="146"/>
      <c r="G10" s="147"/>
      <c r="H10" s="74"/>
      <c r="I10" s="74"/>
      <c r="J10" s="74"/>
      <c r="K10" s="74"/>
      <c r="L10" s="74"/>
      <c r="M10" s="28"/>
      <c r="N10" s="65"/>
      <c r="O10" s="28"/>
    </row>
    <row r="11" spans="1:15" s="23" customFormat="1" ht="15.75" customHeight="1">
      <c r="A11" s="26"/>
      <c r="B11" s="36"/>
      <c r="C11" s="36"/>
      <c r="D11" s="36"/>
      <c r="E11" s="145"/>
      <c r="F11" s="146"/>
      <c r="G11" s="147"/>
      <c r="H11" s="74"/>
      <c r="I11" s="74"/>
      <c r="J11" s="74"/>
      <c r="K11" s="74"/>
      <c r="L11" s="74"/>
      <c r="M11" s="28"/>
      <c r="N11" s="65"/>
      <c r="O11" s="28"/>
    </row>
    <row r="12" spans="1:15" s="22" customFormat="1" ht="15" customHeight="1">
      <c r="A12" s="26"/>
      <c r="B12" s="36"/>
      <c r="C12" s="36"/>
      <c r="D12" s="66"/>
      <c r="E12" s="145"/>
      <c r="F12" s="146"/>
      <c r="G12" s="147"/>
      <c r="H12" s="74"/>
      <c r="I12" s="74"/>
      <c r="J12" s="74"/>
      <c r="K12" s="74"/>
      <c r="L12" s="74"/>
      <c r="M12" s="66"/>
      <c r="N12" s="66"/>
      <c r="O12" s="66"/>
    </row>
    <row r="13" spans="1:15" s="22" customFormat="1" ht="15.75" thickBot="1">
      <c r="A13" s="26"/>
      <c r="B13" s="36"/>
      <c r="C13" s="36"/>
      <c r="D13" s="66"/>
      <c r="E13" s="148"/>
      <c r="F13" s="149"/>
      <c r="G13" s="150"/>
      <c r="H13" s="74"/>
      <c r="I13" s="74"/>
      <c r="J13" s="74"/>
      <c r="K13" s="74"/>
      <c r="L13" s="74"/>
      <c r="M13" s="66"/>
      <c r="N13" s="66"/>
      <c r="O13" s="66"/>
    </row>
    <row r="14" spans="1:15" s="71" customFormat="1" ht="15.75" thickTop="1">
      <c r="A14" s="70"/>
      <c r="B14" s="67"/>
      <c r="C14" s="67"/>
      <c r="H14" s="74"/>
      <c r="I14" s="74"/>
      <c r="J14" s="74"/>
      <c r="K14" s="74"/>
      <c r="L14" s="74"/>
    </row>
    <row r="15" spans="1:15" s="71" customFormat="1">
      <c r="A15" s="70"/>
      <c r="B15" s="67" t="s">
        <v>30</v>
      </c>
      <c r="C15" s="67" t="str">
        <f>IF(E15="Parabéns!!!","Parabéns","Atenção")</f>
        <v>Parabéns</v>
      </c>
      <c r="D15" s="67" t="s">
        <v>17</v>
      </c>
      <c r="E15" s="67" t="str">
        <f>SIMULADOR!$G$74</f>
        <v>Parabéns!!!</v>
      </c>
      <c r="F15" s="67" t="str">
        <f>SIMULADOR!$I$74</f>
        <v>Você alcançou o máximo possível para abater na base do cálculo do Imposto de Renda na declaração de ajuste anual com previdência complementar.</v>
      </c>
      <c r="G15" s="67"/>
      <c r="H15" s="74"/>
      <c r="I15" s="74"/>
      <c r="J15" s="74"/>
      <c r="K15" s="74"/>
      <c r="L15" s="74"/>
    </row>
    <row r="16" spans="1:15" s="76" customFormat="1">
      <c r="A16" s="72"/>
      <c r="B16" s="73" t="s">
        <v>31</v>
      </c>
      <c r="C16" s="73"/>
      <c r="D16" s="67" t="s">
        <v>26</v>
      </c>
      <c r="E16" s="67"/>
      <c r="F16" s="67"/>
      <c r="G16" s="67"/>
      <c r="H16" s="74"/>
      <c r="I16" s="74"/>
      <c r="J16" s="74"/>
      <c r="K16" s="74"/>
      <c r="L16" s="74"/>
    </row>
    <row r="17" spans="1:12" s="76" customFormat="1">
      <c r="A17" s="72"/>
      <c r="B17" s="73"/>
      <c r="C17" s="73"/>
      <c r="D17" s="73"/>
      <c r="E17" s="73"/>
      <c r="F17" s="73"/>
      <c r="G17" s="73"/>
      <c r="H17" s="74"/>
      <c r="I17" s="74"/>
      <c r="J17" s="74"/>
      <c r="K17" s="74"/>
      <c r="L17" s="74"/>
    </row>
    <row r="18" spans="1:12" s="76" customFormat="1">
      <c r="A18" s="72"/>
      <c r="B18" s="73"/>
      <c r="C18" s="73"/>
      <c r="D18" s="73"/>
      <c r="E18" s="73"/>
      <c r="F18" s="73"/>
      <c r="G18" s="73"/>
      <c r="H18" s="74"/>
      <c r="I18" s="74"/>
      <c r="J18" s="74"/>
      <c r="K18" s="74"/>
      <c r="L18" s="74"/>
    </row>
    <row r="19" spans="1:12" s="76" customFormat="1">
      <c r="A19" s="72"/>
      <c r="B19" s="73"/>
      <c r="C19" s="73"/>
      <c r="D19" s="73"/>
      <c r="E19" s="73"/>
      <c r="F19" s="73"/>
      <c r="G19" s="73"/>
      <c r="H19" s="74"/>
      <c r="I19" s="74"/>
      <c r="J19" s="74"/>
      <c r="K19" s="74"/>
      <c r="L19" s="74"/>
    </row>
    <row r="20" spans="1:12" s="76" customFormat="1">
      <c r="A20" s="72"/>
      <c r="B20" s="73"/>
      <c r="C20" s="73"/>
      <c r="D20" s="73"/>
      <c r="E20" s="73"/>
      <c r="F20" s="73"/>
      <c r="G20" s="73"/>
      <c r="H20" s="74"/>
      <c r="I20" s="74"/>
      <c r="J20" s="74"/>
      <c r="K20" s="74"/>
      <c r="L20" s="74"/>
    </row>
    <row r="21" spans="1:12" s="76" customFormat="1">
      <c r="A21" s="72"/>
      <c r="B21" s="73"/>
      <c r="C21" s="73"/>
      <c r="D21" s="73"/>
      <c r="E21" s="73"/>
      <c r="F21" s="73"/>
      <c r="G21" s="73"/>
      <c r="H21" s="74"/>
      <c r="I21" s="74"/>
      <c r="J21" s="74"/>
      <c r="K21" s="74"/>
      <c r="L21" s="74"/>
    </row>
    <row r="22" spans="1:12" s="76" customFormat="1">
      <c r="A22" s="72"/>
      <c r="B22" s="73"/>
      <c r="C22" s="73"/>
      <c r="D22" s="73"/>
      <c r="E22" s="73"/>
      <c r="F22" s="73"/>
      <c r="G22" s="73"/>
      <c r="H22" s="74"/>
      <c r="I22" s="74"/>
      <c r="J22" s="74"/>
      <c r="K22" s="74"/>
      <c r="L22" s="74"/>
    </row>
    <row r="23" spans="1:12" s="76" customFormat="1">
      <c r="A23" s="72"/>
      <c r="B23" s="73"/>
      <c r="C23" s="73"/>
      <c r="D23" s="73"/>
      <c r="E23" s="73"/>
      <c r="F23" s="73"/>
      <c r="G23" s="73"/>
      <c r="H23" s="74"/>
      <c r="I23" s="74"/>
      <c r="J23" s="74"/>
      <c r="K23" s="74"/>
      <c r="L23" s="74"/>
    </row>
    <row r="24" spans="1:12" s="76" customFormat="1">
      <c r="A24" s="72"/>
      <c r="B24" s="73"/>
      <c r="C24" s="73"/>
      <c r="D24" s="73"/>
      <c r="E24" s="73"/>
      <c r="F24" s="73"/>
      <c r="G24" s="73"/>
      <c r="H24" s="74"/>
      <c r="I24" s="74"/>
      <c r="J24" s="74"/>
      <c r="K24" s="74"/>
      <c r="L24" s="74"/>
    </row>
    <row r="25" spans="1:12" s="76" customFormat="1">
      <c r="A25" s="72"/>
      <c r="B25" s="73"/>
      <c r="C25" s="73"/>
      <c r="D25" s="73"/>
      <c r="E25" s="73"/>
      <c r="F25" s="73"/>
      <c r="G25" s="73"/>
      <c r="H25" s="74"/>
      <c r="I25" s="74"/>
      <c r="J25" s="74"/>
      <c r="K25" s="74"/>
      <c r="L25" s="74"/>
    </row>
    <row r="26" spans="1:12" s="76" customFormat="1">
      <c r="A26" s="72"/>
      <c r="B26" s="72"/>
      <c r="C26" s="72"/>
      <c r="D26" s="72"/>
      <c r="E26" s="72"/>
      <c r="F26" s="72"/>
      <c r="G26" s="72"/>
      <c r="H26" s="74"/>
      <c r="I26" s="74"/>
      <c r="J26" s="74"/>
      <c r="K26" s="74"/>
      <c r="L26" s="74"/>
    </row>
    <row r="27" spans="1:12" s="76" customFormat="1">
      <c r="A27" s="72"/>
      <c r="B27" s="72"/>
      <c r="C27" s="72"/>
      <c r="D27" s="72"/>
      <c r="E27" s="72"/>
      <c r="F27" s="72"/>
      <c r="G27" s="72"/>
      <c r="H27" s="74"/>
      <c r="I27" s="74"/>
      <c r="J27" s="74"/>
      <c r="K27" s="74"/>
      <c r="L27" s="74"/>
    </row>
    <row r="28" spans="1:12" s="76" customFormat="1">
      <c r="A28" s="72"/>
      <c r="B28" s="72"/>
      <c r="C28" s="72"/>
      <c r="D28" s="72"/>
      <c r="E28" s="72"/>
      <c r="F28" s="72"/>
      <c r="G28" s="72"/>
      <c r="H28" s="74"/>
      <c r="I28" s="74"/>
      <c r="J28" s="74"/>
      <c r="K28" s="74"/>
      <c r="L28" s="74"/>
    </row>
    <row r="29" spans="1:12" s="76" customFormat="1">
      <c r="A29" s="72"/>
      <c r="B29" s="72"/>
      <c r="C29" s="72"/>
      <c r="D29" s="72"/>
      <c r="E29" s="72"/>
      <c r="F29" s="72"/>
      <c r="G29" s="72"/>
      <c r="H29" s="74"/>
      <c r="I29" s="74"/>
      <c r="J29" s="74"/>
      <c r="K29" s="74"/>
      <c r="L29" s="74"/>
    </row>
    <row r="30" spans="1:12" s="76" customFormat="1">
      <c r="A30" s="72"/>
      <c r="B30" s="72"/>
      <c r="C30" s="72"/>
      <c r="D30" s="72"/>
      <c r="E30" s="72"/>
      <c r="F30" s="72"/>
      <c r="G30" s="72"/>
      <c r="H30" s="74"/>
      <c r="I30" s="74"/>
      <c r="J30" s="74"/>
      <c r="K30" s="74"/>
      <c r="L30" s="74"/>
    </row>
    <row r="31" spans="1:12" s="76" customFormat="1">
      <c r="A31" s="72"/>
      <c r="B31" s="72"/>
      <c r="C31" s="72"/>
      <c r="D31" s="72"/>
      <c r="E31" s="72"/>
      <c r="F31" s="72"/>
      <c r="G31" s="72"/>
      <c r="H31" s="74"/>
      <c r="I31" s="74"/>
      <c r="J31" s="74"/>
      <c r="K31" s="74"/>
      <c r="L31" s="74"/>
    </row>
    <row r="32" spans="1:12" s="76" customFormat="1">
      <c r="A32" s="72"/>
      <c r="B32" s="72"/>
      <c r="C32" s="72"/>
      <c r="D32" s="72"/>
      <c r="E32" s="72"/>
      <c r="F32" s="72"/>
      <c r="G32" s="72"/>
      <c r="H32" s="74"/>
      <c r="I32" s="74"/>
      <c r="J32" s="74"/>
      <c r="K32" s="74"/>
      <c r="L32" s="74"/>
    </row>
    <row r="33" spans="1:12" s="76" customFormat="1">
      <c r="A33" s="72"/>
      <c r="B33" s="72"/>
      <c r="C33" s="72"/>
      <c r="D33" s="72"/>
      <c r="E33" s="72"/>
      <c r="F33" s="72"/>
      <c r="G33" s="72"/>
      <c r="H33" s="74"/>
      <c r="I33" s="74"/>
      <c r="J33" s="74"/>
      <c r="K33" s="74"/>
      <c r="L33" s="74"/>
    </row>
    <row r="34" spans="1:12" s="76" customFormat="1">
      <c r="A34" s="72"/>
      <c r="B34" s="72"/>
      <c r="C34" s="72"/>
      <c r="D34" s="72"/>
      <c r="E34" s="72"/>
      <c r="F34" s="72"/>
      <c r="G34" s="72"/>
      <c r="H34" s="74"/>
      <c r="I34" s="74"/>
      <c r="J34" s="74"/>
      <c r="K34" s="74"/>
      <c r="L34" s="74"/>
    </row>
    <row r="35" spans="1:12" s="76" customFormat="1">
      <c r="A35" s="72"/>
      <c r="B35" s="72"/>
      <c r="C35" s="72"/>
      <c r="D35" s="72"/>
      <c r="E35" s="72"/>
      <c r="F35" s="72"/>
      <c r="G35" s="72"/>
      <c r="H35" s="74"/>
      <c r="I35" s="74"/>
      <c r="J35" s="74"/>
      <c r="K35" s="74"/>
      <c r="L35" s="74"/>
    </row>
    <row r="36" spans="1:12" s="76" customFormat="1">
      <c r="A36" s="72"/>
      <c r="B36" s="72"/>
      <c r="C36" s="72"/>
      <c r="D36" s="72"/>
      <c r="E36" s="72"/>
      <c r="F36" s="72"/>
      <c r="G36" s="72"/>
      <c r="H36" s="74"/>
      <c r="I36" s="74"/>
      <c r="J36" s="74"/>
      <c r="K36" s="74"/>
      <c r="L36" s="74"/>
    </row>
    <row r="37" spans="1:12" s="76" customFormat="1">
      <c r="A37" s="72"/>
      <c r="B37" s="72"/>
      <c r="C37" s="72"/>
      <c r="D37" s="72"/>
      <c r="E37" s="72"/>
      <c r="F37" s="72"/>
      <c r="G37" s="72"/>
      <c r="H37" s="74"/>
      <c r="I37" s="74"/>
      <c r="J37" s="74"/>
      <c r="K37" s="74"/>
      <c r="L37" s="74"/>
    </row>
    <row r="38" spans="1:12" s="76" customFormat="1">
      <c r="A38" s="72"/>
      <c r="B38" s="72"/>
      <c r="C38" s="72"/>
      <c r="D38" s="72"/>
      <c r="E38" s="72"/>
      <c r="F38" s="72"/>
      <c r="G38" s="72"/>
      <c r="H38" s="74"/>
      <c r="I38" s="74"/>
      <c r="J38" s="74"/>
      <c r="K38" s="74"/>
      <c r="L38" s="74"/>
    </row>
    <row r="39" spans="1:12" s="76" customFormat="1">
      <c r="A39" s="72"/>
      <c r="B39" s="72"/>
      <c r="C39" s="72"/>
      <c r="D39" s="72"/>
      <c r="E39" s="72"/>
      <c r="F39" s="72"/>
      <c r="G39" s="72"/>
      <c r="H39" s="74"/>
      <c r="I39" s="74"/>
      <c r="J39" s="74"/>
      <c r="K39" s="74"/>
      <c r="L39" s="74"/>
    </row>
    <row r="40" spans="1:12" s="76" customFormat="1">
      <c r="A40" s="72"/>
      <c r="B40" s="72"/>
      <c r="C40" s="72"/>
      <c r="D40" s="72"/>
      <c r="E40" s="72"/>
      <c r="F40" s="72"/>
      <c r="G40" s="72"/>
      <c r="H40" s="74"/>
      <c r="I40" s="74"/>
      <c r="J40" s="74"/>
      <c r="K40" s="74"/>
      <c r="L40" s="74"/>
    </row>
    <row r="41" spans="1:12" s="76" customFormat="1">
      <c r="A41" s="72"/>
      <c r="B41" s="72"/>
      <c r="C41" s="72"/>
      <c r="D41" s="72"/>
      <c r="E41" s="72"/>
      <c r="F41" s="72"/>
      <c r="G41" s="72"/>
      <c r="H41" s="74"/>
      <c r="I41" s="74"/>
      <c r="J41" s="74"/>
      <c r="K41" s="74"/>
      <c r="L41" s="74"/>
    </row>
    <row r="42" spans="1:12" s="76" customFormat="1">
      <c r="A42" s="72"/>
      <c r="B42" s="72"/>
      <c r="C42" s="72"/>
      <c r="D42" s="72"/>
      <c r="E42" s="72"/>
      <c r="F42" s="72"/>
      <c r="G42" s="72"/>
      <c r="H42" s="74"/>
      <c r="I42" s="74"/>
      <c r="J42" s="74"/>
      <c r="K42" s="74"/>
      <c r="L42" s="74"/>
    </row>
    <row r="43" spans="1:12" s="76" customFormat="1">
      <c r="A43" s="72"/>
      <c r="B43" s="72"/>
      <c r="C43" s="72"/>
      <c r="D43" s="72"/>
      <c r="E43" s="72"/>
      <c r="F43" s="72"/>
      <c r="G43" s="72"/>
      <c r="H43" s="74"/>
      <c r="I43" s="74"/>
      <c r="J43" s="74"/>
      <c r="K43" s="74"/>
      <c r="L43" s="74"/>
    </row>
    <row r="44" spans="1:12" s="76" customFormat="1">
      <c r="A44" s="72"/>
      <c r="B44" s="72"/>
      <c r="C44" s="72"/>
      <c r="D44" s="72"/>
      <c r="E44" s="72"/>
      <c r="F44" s="72"/>
      <c r="G44" s="72"/>
      <c r="H44" s="74"/>
      <c r="I44" s="74"/>
      <c r="J44" s="74"/>
      <c r="K44" s="74"/>
      <c r="L44" s="74"/>
    </row>
    <row r="45" spans="1:12" s="76" customFormat="1">
      <c r="A45" s="72"/>
      <c r="B45" s="72"/>
      <c r="C45" s="72"/>
      <c r="D45" s="72"/>
      <c r="E45" s="72"/>
      <c r="F45" s="72"/>
      <c r="G45" s="72"/>
      <c r="H45" s="74"/>
      <c r="I45" s="74"/>
      <c r="J45" s="74"/>
      <c r="K45" s="74"/>
      <c r="L45" s="74"/>
    </row>
    <row r="46" spans="1:12" s="76" customFormat="1">
      <c r="A46" s="72"/>
      <c r="B46" s="72"/>
      <c r="C46" s="72"/>
      <c r="D46" s="72"/>
      <c r="E46" s="72"/>
      <c r="F46" s="72"/>
      <c r="G46" s="72"/>
      <c r="H46" s="74"/>
      <c r="I46" s="74"/>
      <c r="J46" s="74"/>
      <c r="K46" s="74"/>
      <c r="L46" s="74"/>
    </row>
    <row r="47" spans="1:12" s="76" customFormat="1">
      <c r="A47" s="72"/>
      <c r="B47" s="72"/>
      <c r="C47" s="72"/>
      <c r="D47" s="72"/>
      <c r="E47" s="72"/>
      <c r="F47" s="72"/>
      <c r="G47" s="72"/>
      <c r="H47" s="74"/>
      <c r="I47" s="74"/>
      <c r="J47" s="74"/>
      <c r="K47" s="74"/>
      <c r="L47" s="74"/>
    </row>
    <row r="48" spans="1:12" s="76" customFormat="1">
      <c r="A48" s="72"/>
      <c r="B48" s="72"/>
      <c r="C48" s="72"/>
      <c r="D48" s="72"/>
      <c r="E48" s="72"/>
      <c r="F48" s="72"/>
      <c r="G48" s="72"/>
      <c r="H48" s="74"/>
      <c r="I48" s="74"/>
      <c r="J48" s="74"/>
      <c r="K48" s="74"/>
      <c r="L48" s="74"/>
    </row>
    <row r="49" spans="1:12" s="76" customFormat="1">
      <c r="A49" s="72"/>
      <c r="B49" s="72"/>
      <c r="C49" s="72"/>
      <c r="D49" s="72"/>
      <c r="E49" s="72"/>
      <c r="F49" s="72"/>
      <c r="G49" s="72"/>
      <c r="H49" s="74"/>
      <c r="I49" s="74"/>
      <c r="J49" s="74"/>
      <c r="K49" s="74"/>
      <c r="L49" s="74"/>
    </row>
    <row r="50" spans="1:12" s="76" customFormat="1">
      <c r="A50" s="72"/>
      <c r="B50" s="72"/>
      <c r="C50" s="72"/>
      <c r="D50" s="72"/>
      <c r="E50" s="72"/>
      <c r="F50" s="72"/>
      <c r="G50" s="72"/>
      <c r="H50" s="74"/>
      <c r="I50" s="74"/>
      <c r="J50" s="74"/>
      <c r="K50" s="74"/>
      <c r="L50" s="74"/>
    </row>
    <row r="51" spans="1:12" s="76" customFormat="1">
      <c r="A51" s="72"/>
      <c r="B51" s="72"/>
      <c r="C51" s="72"/>
      <c r="D51" s="72"/>
      <c r="E51" s="72"/>
      <c r="F51" s="72"/>
      <c r="G51" s="72"/>
      <c r="H51" s="74"/>
      <c r="I51" s="74"/>
      <c r="J51" s="74"/>
      <c r="K51" s="74"/>
      <c r="L51" s="74"/>
    </row>
    <row r="52" spans="1:12" s="76" customFormat="1">
      <c r="A52" s="72"/>
      <c r="B52" s="72"/>
      <c r="C52" s="72"/>
      <c r="D52" s="72"/>
      <c r="E52" s="72"/>
      <c r="F52" s="72"/>
      <c r="G52" s="72"/>
      <c r="H52" s="74"/>
      <c r="I52" s="74"/>
      <c r="J52" s="74"/>
      <c r="K52" s="74"/>
      <c r="L52" s="74"/>
    </row>
    <row r="53" spans="1:12" s="76" customFormat="1">
      <c r="A53" s="72"/>
      <c r="B53" s="72"/>
      <c r="C53" s="72"/>
      <c r="D53" s="72"/>
      <c r="E53" s="72"/>
      <c r="F53" s="72"/>
      <c r="G53" s="72"/>
      <c r="H53" s="74"/>
      <c r="I53" s="74"/>
      <c r="J53" s="74"/>
      <c r="K53" s="74"/>
      <c r="L53" s="74"/>
    </row>
    <row r="54" spans="1:12" s="76" customFormat="1">
      <c r="A54" s="72"/>
      <c r="B54" s="72"/>
      <c r="C54" s="72"/>
      <c r="D54" s="72"/>
      <c r="E54" s="72"/>
      <c r="F54" s="72"/>
      <c r="G54" s="72"/>
      <c r="H54" s="74"/>
      <c r="I54" s="74"/>
      <c r="J54" s="74"/>
      <c r="K54" s="74"/>
      <c r="L54" s="74"/>
    </row>
    <row r="55" spans="1:12" s="76" customFormat="1">
      <c r="A55" s="72"/>
      <c r="B55" s="72"/>
      <c r="C55" s="72"/>
      <c r="D55" s="72"/>
      <c r="E55" s="72"/>
      <c r="F55" s="72"/>
      <c r="G55" s="72"/>
      <c r="H55" s="74"/>
      <c r="I55" s="74"/>
      <c r="J55" s="74"/>
      <c r="K55" s="74"/>
      <c r="L55" s="74"/>
    </row>
    <row r="56" spans="1:12" s="76" customFormat="1">
      <c r="A56" s="72"/>
      <c r="B56" s="72"/>
      <c r="C56" s="72"/>
      <c r="D56" s="72"/>
      <c r="E56" s="72"/>
      <c r="F56" s="72"/>
      <c r="G56" s="72"/>
      <c r="H56" s="74"/>
      <c r="I56" s="74"/>
      <c r="J56" s="74"/>
      <c r="K56" s="74"/>
      <c r="L56" s="74"/>
    </row>
    <row r="57" spans="1:12" s="76" customFormat="1">
      <c r="A57" s="72"/>
      <c r="B57" s="72"/>
      <c r="C57" s="72"/>
      <c r="D57" s="72"/>
      <c r="E57" s="72"/>
      <c r="F57" s="72"/>
      <c r="G57" s="72"/>
      <c r="H57" s="74"/>
      <c r="I57" s="74"/>
      <c r="J57" s="74"/>
      <c r="K57" s="74"/>
      <c r="L57" s="74"/>
    </row>
    <row r="58" spans="1:12" s="76" customFormat="1">
      <c r="A58" s="72"/>
      <c r="B58" s="72"/>
      <c r="C58" s="72"/>
      <c r="D58" s="72"/>
      <c r="E58" s="72"/>
      <c r="F58" s="72"/>
      <c r="G58" s="72"/>
      <c r="H58" s="74"/>
      <c r="I58" s="74"/>
      <c r="J58" s="74"/>
      <c r="K58" s="74"/>
      <c r="L58" s="74"/>
    </row>
    <row r="59" spans="1:12" s="76" customFormat="1">
      <c r="A59" s="72"/>
      <c r="B59" s="72"/>
      <c r="C59" s="72"/>
      <c r="D59" s="72"/>
      <c r="E59" s="72"/>
      <c r="F59" s="72"/>
      <c r="G59" s="72"/>
      <c r="H59" s="74"/>
      <c r="I59" s="74"/>
      <c r="J59" s="74"/>
      <c r="K59" s="74"/>
      <c r="L59" s="74"/>
    </row>
    <row r="60" spans="1:12" s="76" customFormat="1">
      <c r="A60" s="72"/>
      <c r="B60" s="72"/>
      <c r="C60" s="72"/>
      <c r="D60" s="72"/>
      <c r="E60" s="72"/>
      <c r="F60" s="72"/>
      <c r="G60" s="72"/>
      <c r="H60" s="74"/>
      <c r="I60" s="74"/>
      <c r="J60" s="74"/>
      <c r="K60" s="74"/>
      <c r="L60" s="74"/>
    </row>
    <row r="61" spans="1:12" s="76" customFormat="1">
      <c r="A61" s="72"/>
      <c r="B61" s="72"/>
      <c r="C61" s="72"/>
      <c r="D61" s="72"/>
      <c r="E61" s="72"/>
      <c r="F61" s="72"/>
      <c r="G61" s="72"/>
      <c r="H61" s="74"/>
      <c r="I61" s="74"/>
      <c r="J61" s="74"/>
      <c r="K61" s="74"/>
      <c r="L61" s="74"/>
    </row>
    <row r="62" spans="1:12" s="76" customFormat="1">
      <c r="A62" s="72"/>
      <c r="B62" s="72"/>
      <c r="C62" s="72"/>
      <c r="D62" s="72"/>
      <c r="E62" s="72"/>
      <c r="F62" s="72"/>
      <c r="G62" s="72"/>
      <c r="H62" s="74"/>
      <c r="I62" s="74"/>
      <c r="J62" s="74"/>
      <c r="K62" s="74"/>
      <c r="L62" s="74"/>
    </row>
    <row r="63" spans="1:12" s="76" customFormat="1">
      <c r="A63" s="72"/>
      <c r="B63" s="72"/>
      <c r="C63" s="72"/>
      <c r="D63" s="72"/>
      <c r="E63" s="72"/>
      <c r="F63" s="72"/>
      <c r="G63" s="72"/>
      <c r="H63" s="74"/>
      <c r="I63" s="74"/>
      <c r="J63" s="74"/>
      <c r="K63" s="74"/>
      <c r="L63" s="74"/>
    </row>
    <row r="64" spans="1:12" s="76" customFormat="1">
      <c r="A64" s="72"/>
      <c r="B64" s="72"/>
      <c r="C64" s="72"/>
      <c r="D64" s="72"/>
      <c r="E64" s="72"/>
      <c r="F64" s="72"/>
      <c r="G64" s="72"/>
      <c r="H64" s="74"/>
      <c r="I64" s="74"/>
      <c r="J64" s="74"/>
      <c r="K64" s="74"/>
      <c r="L64" s="74"/>
    </row>
    <row r="65" spans="1:12" s="76" customFormat="1">
      <c r="A65" s="72"/>
      <c r="B65" s="72"/>
      <c r="C65" s="72"/>
      <c r="D65" s="72"/>
      <c r="E65" s="72"/>
      <c r="F65" s="72"/>
      <c r="G65" s="72"/>
      <c r="H65" s="74"/>
      <c r="I65" s="74"/>
      <c r="J65" s="74"/>
      <c r="K65" s="74"/>
      <c r="L65" s="74"/>
    </row>
    <row r="66" spans="1:12" s="76" customFormat="1">
      <c r="A66" s="72"/>
      <c r="B66" s="72"/>
      <c r="C66" s="72"/>
      <c r="D66" s="72"/>
      <c r="E66" s="72"/>
      <c r="F66" s="72"/>
      <c r="G66" s="72"/>
      <c r="H66" s="74"/>
      <c r="I66" s="74"/>
      <c r="J66" s="74"/>
      <c r="K66" s="74"/>
      <c r="L66" s="74"/>
    </row>
    <row r="67" spans="1:12" s="76" customFormat="1">
      <c r="A67" s="72"/>
      <c r="B67" s="72"/>
      <c r="C67" s="72"/>
      <c r="D67" s="72"/>
      <c r="E67" s="72"/>
      <c r="F67" s="72"/>
      <c r="G67" s="72"/>
      <c r="H67" s="74"/>
      <c r="I67" s="74"/>
      <c r="J67" s="74"/>
      <c r="K67" s="74"/>
      <c r="L67" s="74"/>
    </row>
    <row r="68" spans="1:12" s="76" customFormat="1">
      <c r="A68" s="72"/>
      <c r="B68" s="72"/>
      <c r="C68" s="72"/>
      <c r="D68" s="72"/>
      <c r="E68" s="72"/>
      <c r="F68" s="72"/>
      <c r="G68" s="72"/>
      <c r="H68" s="74"/>
      <c r="I68" s="74"/>
      <c r="J68" s="74"/>
      <c r="K68" s="74"/>
      <c r="L68" s="74"/>
    </row>
    <row r="69" spans="1:12" s="76" customFormat="1">
      <c r="A69" s="72"/>
      <c r="B69" s="72"/>
      <c r="C69" s="72"/>
      <c r="D69" s="72"/>
      <c r="E69" s="72"/>
      <c r="F69" s="72"/>
      <c r="G69" s="72"/>
      <c r="H69" s="74"/>
      <c r="I69" s="74"/>
      <c r="J69" s="74"/>
      <c r="K69" s="74"/>
      <c r="L69" s="74"/>
    </row>
    <row r="70" spans="1:12" s="76" customFormat="1">
      <c r="A70" s="72"/>
      <c r="B70" s="72"/>
      <c r="C70" s="72"/>
      <c r="D70" s="72"/>
      <c r="E70" s="72"/>
      <c r="F70" s="72"/>
      <c r="G70" s="72"/>
      <c r="H70" s="74"/>
      <c r="I70" s="74"/>
      <c r="J70" s="74"/>
      <c r="K70" s="74"/>
      <c r="L70" s="74"/>
    </row>
    <row r="71" spans="1:12" s="76" customFormat="1">
      <c r="A71" s="72"/>
      <c r="B71" s="72"/>
      <c r="C71" s="72"/>
      <c r="D71" s="72"/>
      <c r="E71" s="72"/>
      <c r="F71" s="72"/>
      <c r="G71" s="72"/>
      <c r="H71" s="74"/>
      <c r="I71" s="74"/>
      <c r="J71" s="74"/>
      <c r="K71" s="74"/>
      <c r="L71" s="74"/>
    </row>
    <row r="72" spans="1:12" s="76" customFormat="1">
      <c r="A72" s="72"/>
      <c r="B72" s="72"/>
      <c r="C72" s="72"/>
      <c r="D72" s="72"/>
      <c r="E72" s="72"/>
      <c r="F72" s="72"/>
      <c r="G72" s="72"/>
      <c r="H72" s="74"/>
      <c r="I72" s="74"/>
      <c r="J72" s="74"/>
      <c r="K72" s="74"/>
      <c r="L72" s="74"/>
    </row>
    <row r="73" spans="1:12" s="76" customFormat="1">
      <c r="A73" s="72"/>
      <c r="B73" s="72"/>
      <c r="C73" s="72"/>
      <c r="D73" s="72"/>
      <c r="E73" s="72"/>
      <c r="F73" s="72"/>
      <c r="G73" s="72"/>
      <c r="H73" s="74"/>
      <c r="I73" s="74"/>
      <c r="J73" s="74"/>
      <c r="K73" s="74"/>
      <c r="L73" s="74"/>
    </row>
    <row r="74" spans="1:12" s="76" customFormat="1">
      <c r="A74" s="72"/>
      <c r="B74" s="72"/>
      <c r="C74" s="72"/>
      <c r="D74" s="72"/>
      <c r="E74" s="72"/>
      <c r="F74" s="72"/>
      <c r="G74" s="72"/>
      <c r="H74" s="74"/>
      <c r="I74" s="74"/>
      <c r="J74" s="74"/>
      <c r="K74" s="74"/>
      <c r="L74" s="74"/>
    </row>
    <row r="75" spans="1:12" s="76" customFormat="1">
      <c r="A75" s="72"/>
      <c r="B75" s="72"/>
      <c r="C75" s="72"/>
      <c r="D75" s="72"/>
      <c r="E75" s="72"/>
      <c r="F75" s="72"/>
      <c r="G75" s="72"/>
      <c r="H75" s="74"/>
      <c r="I75" s="74"/>
      <c r="J75" s="74"/>
      <c r="K75" s="74"/>
      <c r="L75" s="74"/>
    </row>
    <row r="76" spans="1:12" s="76" customFormat="1">
      <c r="A76" s="72"/>
      <c r="B76" s="72"/>
      <c r="C76" s="72"/>
      <c r="D76" s="72"/>
      <c r="E76" s="72"/>
      <c r="F76" s="72"/>
      <c r="G76" s="72"/>
      <c r="H76" s="74"/>
      <c r="I76" s="74"/>
      <c r="J76" s="74"/>
      <c r="K76" s="74"/>
      <c r="L76" s="74"/>
    </row>
    <row r="77" spans="1:12" s="76" customFormat="1">
      <c r="A77" s="72"/>
      <c r="B77" s="72"/>
      <c r="C77" s="72"/>
      <c r="D77" s="72"/>
      <c r="E77" s="72"/>
      <c r="F77" s="72"/>
      <c r="G77" s="72"/>
      <c r="H77" s="74"/>
      <c r="I77" s="74"/>
      <c r="J77" s="74"/>
      <c r="K77" s="74"/>
      <c r="L77" s="74"/>
    </row>
    <row r="78" spans="1:12" s="76" customFormat="1">
      <c r="A78" s="72"/>
      <c r="B78" s="72"/>
      <c r="C78" s="72"/>
      <c r="D78" s="72"/>
      <c r="E78" s="72"/>
      <c r="F78" s="72"/>
      <c r="G78" s="72"/>
      <c r="H78" s="74"/>
      <c r="I78" s="74"/>
      <c r="J78" s="74"/>
      <c r="K78" s="74"/>
      <c r="L78" s="74"/>
    </row>
    <row r="79" spans="1:12" s="76" customFormat="1">
      <c r="A79" s="72"/>
      <c r="B79" s="72"/>
      <c r="C79" s="72"/>
      <c r="D79" s="72"/>
      <c r="E79" s="72"/>
      <c r="F79" s="72"/>
      <c r="G79" s="72"/>
      <c r="H79" s="74"/>
      <c r="I79" s="74"/>
      <c r="J79" s="74"/>
      <c r="K79" s="74"/>
      <c r="L79" s="74"/>
    </row>
    <row r="80" spans="1:12" s="76" customFormat="1">
      <c r="A80" s="72"/>
      <c r="B80" s="72"/>
      <c r="C80" s="72"/>
      <c r="D80" s="72"/>
      <c r="E80" s="72"/>
      <c r="F80" s="72"/>
      <c r="G80" s="72"/>
      <c r="H80" s="74"/>
      <c r="I80" s="74"/>
      <c r="J80" s="74"/>
      <c r="K80" s="74"/>
      <c r="L80" s="74"/>
    </row>
    <row r="81" spans="1:12" s="76" customFormat="1">
      <c r="A81" s="72"/>
      <c r="B81" s="72"/>
      <c r="C81" s="72"/>
      <c r="D81" s="72"/>
      <c r="E81" s="72"/>
      <c r="F81" s="72"/>
      <c r="G81" s="72"/>
      <c r="H81" s="74"/>
      <c r="I81" s="74"/>
      <c r="J81" s="74"/>
      <c r="K81" s="74"/>
      <c r="L81" s="74"/>
    </row>
    <row r="82" spans="1:12" s="76" customFormat="1">
      <c r="A82" s="72"/>
      <c r="B82" s="72"/>
      <c r="C82" s="72"/>
      <c r="D82" s="72"/>
      <c r="E82" s="72"/>
      <c r="F82" s="72"/>
      <c r="G82" s="72"/>
      <c r="H82" s="74"/>
      <c r="I82" s="74"/>
      <c r="J82" s="74"/>
      <c r="K82" s="74"/>
      <c r="L82" s="74"/>
    </row>
    <row r="83" spans="1:12" s="76" customFormat="1">
      <c r="A83" s="72"/>
      <c r="B83" s="72"/>
      <c r="C83" s="72"/>
      <c r="D83" s="72"/>
      <c r="E83" s="72"/>
      <c r="F83" s="72"/>
      <c r="G83" s="72"/>
      <c r="H83" s="74"/>
      <c r="I83" s="74"/>
      <c r="J83" s="74"/>
      <c r="K83" s="74"/>
      <c r="L83" s="74"/>
    </row>
    <row r="84" spans="1:12" s="76" customFormat="1">
      <c r="A84" s="72"/>
      <c r="B84" s="72"/>
      <c r="C84" s="72"/>
      <c r="D84" s="72"/>
      <c r="E84" s="72"/>
      <c r="F84" s="72"/>
      <c r="G84" s="72"/>
      <c r="H84" s="74"/>
      <c r="I84" s="74"/>
      <c r="J84" s="74"/>
      <c r="K84" s="74"/>
      <c r="L84" s="74"/>
    </row>
    <row r="85" spans="1:12" s="76" customFormat="1">
      <c r="A85" s="72"/>
      <c r="B85" s="72"/>
      <c r="C85" s="72"/>
      <c r="D85" s="72"/>
      <c r="E85" s="72"/>
      <c r="F85" s="72"/>
      <c r="G85" s="72"/>
      <c r="H85" s="74"/>
      <c r="I85" s="74"/>
      <c r="J85" s="74"/>
      <c r="K85" s="74"/>
      <c r="L85" s="74"/>
    </row>
    <row r="86" spans="1:12" s="76" customFormat="1">
      <c r="A86" s="72"/>
      <c r="B86" s="72"/>
      <c r="C86" s="72"/>
      <c r="D86" s="72"/>
      <c r="E86" s="72"/>
      <c r="F86" s="72"/>
      <c r="G86" s="72"/>
      <c r="H86" s="74"/>
      <c r="I86" s="74"/>
      <c r="J86" s="74"/>
      <c r="K86" s="74"/>
      <c r="L86" s="74"/>
    </row>
    <row r="87" spans="1:12" s="76" customFormat="1">
      <c r="A87" s="72"/>
      <c r="B87" s="72"/>
      <c r="C87" s="72"/>
      <c r="D87" s="72"/>
      <c r="E87" s="72"/>
      <c r="F87" s="72"/>
      <c r="G87" s="72"/>
      <c r="H87" s="74"/>
      <c r="I87" s="74"/>
      <c r="J87" s="74"/>
      <c r="K87" s="74"/>
      <c r="L87" s="74"/>
    </row>
    <row r="88" spans="1:12" s="76" customFormat="1">
      <c r="A88" s="72"/>
      <c r="B88" s="72"/>
      <c r="C88" s="72"/>
      <c r="D88" s="72"/>
      <c r="E88" s="72"/>
      <c r="F88" s="72"/>
      <c r="G88" s="72"/>
      <c r="H88" s="74"/>
      <c r="I88" s="74"/>
      <c r="J88" s="74"/>
      <c r="K88" s="74"/>
      <c r="L88" s="74"/>
    </row>
    <row r="89" spans="1:12" s="76" customFormat="1">
      <c r="A89" s="72"/>
      <c r="B89" s="72"/>
      <c r="C89" s="72"/>
      <c r="D89" s="72"/>
      <c r="E89" s="72"/>
      <c r="F89" s="72"/>
      <c r="G89" s="72"/>
      <c r="H89" s="74"/>
      <c r="I89" s="74"/>
      <c r="J89" s="74"/>
      <c r="K89" s="74"/>
      <c r="L89" s="74"/>
    </row>
    <row r="90" spans="1:12" s="76" customFormat="1">
      <c r="A90" s="72"/>
      <c r="B90" s="72"/>
      <c r="C90" s="72"/>
      <c r="D90" s="72"/>
      <c r="E90" s="72"/>
      <c r="F90" s="72"/>
      <c r="G90" s="72"/>
      <c r="H90" s="74"/>
      <c r="I90" s="74"/>
      <c r="J90" s="74"/>
      <c r="K90" s="74"/>
      <c r="L90" s="74"/>
    </row>
    <row r="91" spans="1:12" s="76" customFormat="1">
      <c r="A91" s="72"/>
      <c r="B91" s="72"/>
      <c r="C91" s="72"/>
      <c r="D91" s="72"/>
      <c r="E91" s="72"/>
      <c r="F91" s="72"/>
      <c r="G91" s="72"/>
      <c r="H91" s="74"/>
      <c r="I91" s="74"/>
      <c r="J91" s="74"/>
      <c r="K91" s="74"/>
      <c r="L91" s="74"/>
    </row>
    <row r="92" spans="1:12" s="76" customFormat="1">
      <c r="A92" s="72"/>
      <c r="B92" s="72"/>
      <c r="C92" s="72"/>
      <c r="D92" s="72"/>
      <c r="E92" s="72"/>
      <c r="F92" s="72"/>
      <c r="G92" s="72"/>
      <c r="H92" s="74"/>
      <c r="I92" s="74"/>
      <c r="J92" s="74"/>
      <c r="K92" s="74"/>
      <c r="L92" s="74"/>
    </row>
    <row r="93" spans="1:12" s="76" customFormat="1">
      <c r="A93" s="72"/>
      <c r="B93" s="72"/>
      <c r="C93" s="72"/>
      <c r="D93" s="72"/>
      <c r="E93" s="72"/>
      <c r="F93" s="72"/>
      <c r="G93" s="72"/>
      <c r="H93" s="74"/>
      <c r="I93" s="74"/>
      <c r="J93" s="74"/>
      <c r="K93" s="74"/>
      <c r="L93" s="74"/>
    </row>
    <row r="94" spans="1:12" s="76" customFormat="1">
      <c r="A94" s="72"/>
      <c r="B94" s="72"/>
      <c r="C94" s="72"/>
      <c r="D94" s="72"/>
      <c r="E94" s="72"/>
      <c r="F94" s="72"/>
      <c r="G94" s="72"/>
      <c r="H94" s="74"/>
      <c r="I94" s="74"/>
      <c r="J94" s="74"/>
      <c r="K94" s="74"/>
      <c r="L94" s="74"/>
    </row>
    <row r="95" spans="1:12" s="76" customFormat="1">
      <c r="A95" s="72"/>
      <c r="B95" s="72"/>
      <c r="C95" s="72"/>
      <c r="D95" s="72"/>
      <c r="E95" s="72"/>
      <c r="F95" s="72"/>
      <c r="G95" s="72"/>
      <c r="H95" s="74"/>
      <c r="I95" s="74"/>
      <c r="J95" s="74"/>
      <c r="K95" s="74"/>
      <c r="L95" s="74"/>
    </row>
    <row r="96" spans="1:12" s="76" customFormat="1">
      <c r="A96" s="72"/>
      <c r="B96" s="72"/>
      <c r="C96" s="72"/>
      <c r="D96" s="72"/>
      <c r="E96" s="72"/>
      <c r="F96" s="72"/>
      <c r="G96" s="72"/>
      <c r="H96" s="74"/>
      <c r="I96" s="74"/>
      <c r="J96" s="74"/>
      <c r="K96" s="74"/>
      <c r="L96" s="74"/>
    </row>
    <row r="97" spans="1:15" s="76" customFormat="1">
      <c r="A97" s="72"/>
      <c r="B97" s="72"/>
      <c r="C97" s="72"/>
      <c r="D97" s="72"/>
      <c r="E97" s="72"/>
      <c r="F97" s="72"/>
      <c r="G97" s="72"/>
      <c r="H97" s="74"/>
      <c r="I97" s="74"/>
      <c r="J97" s="74"/>
      <c r="K97" s="74"/>
      <c r="L97" s="74"/>
    </row>
    <row r="98" spans="1:15" s="76" customFormat="1">
      <c r="A98" s="72"/>
      <c r="B98" s="72"/>
      <c r="C98" s="72"/>
      <c r="D98" s="72"/>
      <c r="E98" s="72"/>
      <c r="F98" s="72"/>
      <c r="G98" s="72"/>
      <c r="H98" s="74"/>
      <c r="I98" s="74"/>
      <c r="J98" s="74"/>
      <c r="K98" s="74"/>
      <c r="L98" s="74"/>
    </row>
    <row r="99" spans="1:15" s="76" customFormat="1">
      <c r="A99" s="72"/>
      <c r="B99" s="72"/>
      <c r="C99" s="72"/>
      <c r="D99" s="72"/>
      <c r="E99" s="72"/>
      <c r="F99" s="72"/>
      <c r="G99" s="72"/>
      <c r="H99" s="74"/>
      <c r="I99" s="74"/>
      <c r="J99" s="74"/>
      <c r="K99" s="74"/>
      <c r="L99" s="74"/>
    </row>
    <row r="100" spans="1:15" s="76" customFormat="1">
      <c r="A100" s="72"/>
      <c r="B100" s="72"/>
      <c r="C100" s="72"/>
      <c r="D100" s="72"/>
      <c r="E100" s="72"/>
      <c r="F100" s="72"/>
      <c r="G100" s="72"/>
      <c r="H100" s="74"/>
      <c r="I100" s="74"/>
      <c r="J100" s="74"/>
      <c r="K100" s="74"/>
      <c r="L100" s="74"/>
    </row>
    <row r="101" spans="1:15" s="76" customFormat="1">
      <c r="A101" s="72"/>
      <c r="B101" s="72"/>
      <c r="C101" s="72"/>
      <c r="D101" s="72"/>
      <c r="E101" s="72"/>
      <c r="F101" s="72"/>
      <c r="G101" s="72"/>
      <c r="H101" s="74"/>
      <c r="I101" s="74"/>
      <c r="J101" s="74"/>
      <c r="K101" s="74"/>
      <c r="L101" s="74"/>
    </row>
    <row r="102" spans="1:15" s="76" customFormat="1">
      <c r="A102" s="72"/>
      <c r="B102" s="72"/>
      <c r="C102" s="72"/>
      <c r="D102" s="72"/>
      <c r="E102" s="72"/>
      <c r="F102" s="72"/>
      <c r="G102" s="72"/>
      <c r="H102" s="74"/>
      <c r="I102" s="74"/>
      <c r="J102" s="74"/>
      <c r="K102" s="74"/>
      <c r="L102" s="74"/>
    </row>
    <row r="103" spans="1:15" s="76" customFormat="1">
      <c r="A103" s="72"/>
      <c r="B103" s="72"/>
      <c r="C103" s="72"/>
      <c r="D103" s="72"/>
      <c r="E103" s="72"/>
      <c r="F103" s="72"/>
      <c r="G103" s="72"/>
      <c r="H103" s="74"/>
      <c r="I103" s="74"/>
      <c r="J103" s="74"/>
      <c r="K103" s="74"/>
      <c r="L103" s="74"/>
    </row>
    <row r="104" spans="1:15" s="76" customFormat="1">
      <c r="A104" s="72"/>
      <c r="B104" s="72"/>
      <c r="C104" s="72"/>
      <c r="D104" s="72"/>
      <c r="E104" s="72"/>
      <c r="F104" s="72"/>
      <c r="G104" s="72"/>
      <c r="H104" s="74"/>
      <c r="I104" s="74"/>
      <c r="J104" s="74"/>
      <c r="K104" s="74"/>
      <c r="L104" s="74"/>
    </row>
    <row r="105" spans="1:15" s="76" customFormat="1">
      <c r="A105" s="72"/>
      <c r="B105" s="72"/>
      <c r="C105" s="72"/>
      <c r="D105" s="72"/>
      <c r="E105" s="72"/>
      <c r="F105" s="72"/>
      <c r="G105" s="72"/>
      <c r="H105" s="74"/>
      <c r="I105" s="74"/>
      <c r="J105" s="74"/>
      <c r="K105" s="74"/>
      <c r="L105" s="74"/>
    </row>
    <row r="106" spans="1:15" s="76" customFormat="1">
      <c r="A106" s="72"/>
      <c r="B106" s="72"/>
      <c r="C106" s="72"/>
      <c r="D106" s="72"/>
      <c r="E106" s="72"/>
      <c r="F106" s="72"/>
      <c r="G106" s="72"/>
      <c r="H106" s="74"/>
      <c r="I106" s="74"/>
      <c r="J106" s="74"/>
      <c r="K106" s="74"/>
      <c r="L106" s="74"/>
    </row>
    <row r="107" spans="1:15" s="76" customFormat="1">
      <c r="A107" s="72"/>
      <c r="B107" s="72"/>
      <c r="C107" s="72"/>
      <c r="D107" s="72"/>
      <c r="E107" s="72"/>
      <c r="F107" s="72"/>
      <c r="G107" s="72"/>
      <c r="H107" s="74"/>
      <c r="I107" s="74"/>
      <c r="J107" s="74"/>
      <c r="K107" s="74"/>
      <c r="L107" s="74"/>
    </row>
    <row r="108" spans="1:15" s="69" customFormat="1">
      <c r="A108" s="72"/>
      <c r="B108" s="72"/>
      <c r="C108" s="72"/>
      <c r="D108" s="72"/>
      <c r="E108" s="68"/>
      <c r="F108" s="68"/>
      <c r="G108" s="68"/>
      <c r="H108" s="74"/>
      <c r="I108" s="74"/>
      <c r="J108" s="74"/>
      <c r="K108" s="74"/>
      <c r="L108" s="74"/>
      <c r="M108" s="76"/>
      <c r="N108" s="76"/>
      <c r="O108" s="76"/>
    </row>
    <row r="109" spans="1:15" s="69" customFormat="1">
      <c r="A109" s="72"/>
      <c r="B109" s="72"/>
      <c r="C109" s="72"/>
      <c r="D109" s="72"/>
      <c r="E109" s="68"/>
      <c r="F109" s="68"/>
      <c r="G109" s="68"/>
      <c r="H109" s="74"/>
      <c r="I109" s="74"/>
      <c r="J109" s="74"/>
      <c r="K109" s="74"/>
      <c r="L109" s="74"/>
      <c r="M109" s="76"/>
      <c r="N109" s="76"/>
      <c r="O109" s="76"/>
    </row>
    <row r="110" spans="1:15" s="69" customFormat="1">
      <c r="A110" s="72"/>
      <c r="B110" s="72"/>
      <c r="C110" s="72"/>
      <c r="D110" s="72"/>
      <c r="E110" s="68"/>
      <c r="F110" s="68"/>
      <c r="G110" s="68"/>
      <c r="H110" s="74"/>
      <c r="I110" s="74"/>
      <c r="J110" s="74"/>
      <c r="K110" s="74"/>
      <c r="L110" s="74"/>
      <c r="M110" s="76"/>
      <c r="N110" s="76"/>
      <c r="O110" s="76"/>
    </row>
    <row r="111" spans="1:15" s="69" customFormat="1">
      <c r="A111" s="72"/>
      <c r="B111" s="72"/>
      <c r="C111" s="72"/>
      <c r="D111" s="72"/>
      <c r="E111" s="68"/>
      <c r="F111" s="68"/>
      <c r="G111" s="68"/>
      <c r="H111" s="74"/>
      <c r="I111" s="74"/>
      <c r="J111" s="74"/>
      <c r="K111" s="74"/>
      <c r="L111" s="74"/>
      <c r="M111" s="76"/>
      <c r="N111" s="76"/>
      <c r="O111" s="76"/>
    </row>
    <row r="112" spans="1:15" s="69" customFormat="1">
      <c r="A112" s="72"/>
      <c r="B112" s="72"/>
      <c r="C112" s="72"/>
      <c r="D112" s="72"/>
      <c r="E112" s="68"/>
      <c r="F112" s="68"/>
      <c r="G112" s="68"/>
      <c r="H112" s="74"/>
      <c r="I112" s="74"/>
      <c r="J112" s="74"/>
      <c r="K112" s="74"/>
      <c r="L112" s="74"/>
      <c r="M112" s="76"/>
      <c r="N112" s="76"/>
      <c r="O112" s="76"/>
    </row>
    <row r="113" spans="1:15" s="69" customFormat="1">
      <c r="A113" s="72"/>
      <c r="B113" s="72"/>
      <c r="C113" s="72"/>
      <c r="D113" s="72"/>
      <c r="E113" s="68"/>
      <c r="F113" s="68"/>
      <c r="G113" s="68"/>
      <c r="H113" s="74"/>
      <c r="I113" s="74"/>
      <c r="J113" s="74"/>
      <c r="K113" s="74"/>
      <c r="L113" s="74"/>
      <c r="M113" s="76"/>
      <c r="N113" s="76"/>
      <c r="O113" s="76"/>
    </row>
    <row r="114" spans="1:15" s="69" customFormat="1">
      <c r="A114" s="72"/>
      <c r="B114" s="72"/>
      <c r="C114" s="72"/>
      <c r="D114" s="72"/>
      <c r="E114" s="68"/>
      <c r="F114" s="68"/>
      <c r="G114" s="68"/>
      <c r="H114" s="74"/>
      <c r="I114" s="74"/>
      <c r="J114" s="74"/>
      <c r="K114" s="74"/>
      <c r="L114" s="74"/>
      <c r="M114" s="76"/>
      <c r="N114" s="76"/>
      <c r="O114" s="76"/>
    </row>
    <row r="115" spans="1:15" s="69" customFormat="1">
      <c r="A115" s="72"/>
      <c r="B115" s="72"/>
      <c r="C115" s="72"/>
      <c r="D115" s="72"/>
      <c r="E115" s="68"/>
      <c r="F115" s="68"/>
      <c r="G115" s="68"/>
      <c r="H115" s="74"/>
      <c r="I115" s="74"/>
      <c r="J115" s="74"/>
      <c r="K115" s="74"/>
      <c r="L115" s="74"/>
      <c r="M115" s="76"/>
      <c r="N115" s="76"/>
      <c r="O115" s="76"/>
    </row>
    <row r="116" spans="1:15" s="69" customFormat="1">
      <c r="A116" s="72"/>
      <c r="B116" s="72"/>
      <c r="C116" s="72"/>
      <c r="D116" s="72"/>
      <c r="E116" s="68"/>
      <c r="F116" s="68"/>
      <c r="G116" s="68"/>
      <c r="H116" s="74"/>
      <c r="I116" s="74"/>
      <c r="J116" s="74"/>
      <c r="K116" s="74"/>
      <c r="L116" s="74"/>
      <c r="M116" s="76"/>
      <c r="N116" s="76"/>
      <c r="O116" s="76"/>
    </row>
    <row r="117" spans="1:15" s="69" customFormat="1">
      <c r="A117" s="72"/>
      <c r="B117" s="72"/>
      <c r="C117" s="72"/>
      <c r="D117" s="72"/>
      <c r="E117" s="68"/>
      <c r="F117" s="68"/>
      <c r="G117" s="68"/>
      <c r="H117" s="74"/>
      <c r="I117" s="74"/>
      <c r="J117" s="74"/>
      <c r="K117" s="74"/>
      <c r="L117" s="74"/>
      <c r="M117" s="76"/>
      <c r="N117" s="76"/>
      <c r="O117" s="76"/>
    </row>
    <row r="118" spans="1:15" s="69" customFormat="1">
      <c r="A118" s="72"/>
      <c r="B118" s="72"/>
      <c r="C118" s="72"/>
      <c r="D118" s="72"/>
      <c r="E118" s="68"/>
      <c r="F118" s="68"/>
      <c r="G118" s="68"/>
      <c r="H118" s="74"/>
      <c r="I118" s="74"/>
      <c r="J118" s="74"/>
      <c r="K118" s="74"/>
      <c r="L118" s="74"/>
      <c r="M118" s="76"/>
      <c r="N118" s="76"/>
      <c r="O118" s="76"/>
    </row>
    <row r="119" spans="1:15" s="69" customFormat="1">
      <c r="A119" s="72"/>
      <c r="B119" s="72"/>
      <c r="C119" s="72"/>
      <c r="D119" s="72"/>
      <c r="E119" s="68"/>
      <c r="F119" s="68"/>
      <c r="G119" s="68"/>
      <c r="H119" s="74"/>
      <c r="I119" s="74"/>
      <c r="J119" s="74"/>
      <c r="K119" s="74"/>
      <c r="L119" s="74"/>
      <c r="M119" s="76"/>
      <c r="N119" s="76"/>
      <c r="O119" s="76"/>
    </row>
  </sheetData>
  <mergeCells count="3">
    <mergeCell ref="E6:G13"/>
    <mergeCell ref="I6:K6"/>
    <mergeCell ref="E3:G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" operator="containsText" id="{22182246-4BD7-46BB-A146-FD297AD25661}">
            <xm:f>NOT(ISERROR(SEARCH($F$15,E6)))</xm:f>
            <xm:f>$F$15</xm:f>
            <x14:dxf>
              <font>
                <color theme="1" tint="0.34998626667073579"/>
              </font>
              <fill>
                <patternFill>
                  <bgColor theme="0"/>
                </patternFill>
              </fill>
            </x14:dxf>
          </x14:cfRule>
          <xm:sqref>E6</xm:sqref>
        </x14:conditionalFormatting>
        <x14:conditionalFormatting xmlns:xm="http://schemas.microsoft.com/office/excel/2006/main">
          <x14:cfRule type="containsText" priority="13" operator="containsText" id="{40CFE811-0B5B-4509-8767-856B4CB031AD}">
            <xm:f>NOT(ISERROR(SEARCH($D$15,E3)))</xm:f>
            <xm:f>$D$15</xm:f>
            <x14:dxf>
              <font>
                <b/>
                <i/>
                <color auto="1"/>
              </font>
              <fill>
                <patternFill>
                  <bgColor theme="9" tint="0.39994506668294322"/>
                </patternFill>
              </fill>
            </x14:dxf>
          </x14:cfRule>
          <xm:sqref>E3</xm:sqref>
        </x14:conditionalFormatting>
        <x14:conditionalFormatting xmlns:xm="http://schemas.microsoft.com/office/excel/2006/main">
          <x14:cfRule type="containsText" priority="14" operator="containsText" id="{329D8FBE-F2CD-49CA-B3E4-232E411E904E}">
            <xm:f>NOT(ISERROR(SEARCH($D$16,E3)))</xm:f>
            <xm:f>$D$16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E3:G5</xm:sqref>
        </x14:conditionalFormatting>
        <x14:conditionalFormatting xmlns:xm="http://schemas.microsoft.com/office/excel/2006/main">
          <x14:cfRule type="containsText" priority="1" operator="containsText" id="{2BDC2F91-9635-4AC0-B09C-877AB4376937}">
            <xm:f>NOT(ISERROR(SEARCH($I$8,I6)))</xm:f>
            <xm:f>$I$8</xm:f>
            <x14:dxf>
              <font>
                <color auto="1"/>
              </font>
              <fill>
                <patternFill>
                  <bgColor rgb="FFFFC000"/>
                </patternFill>
              </fill>
            </x14:dxf>
          </x14:cfRule>
          <xm:sqref>I6:K6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R535"/>
  <sheetViews>
    <sheetView showGridLines="0" showRowColHeaders="0" workbookViewId="0"/>
  </sheetViews>
  <sheetFormatPr defaultColWidth="0" defaultRowHeight="15" customHeight="1" zeroHeight="1"/>
  <cols>
    <col min="1" max="1" width="3.140625" style="14" customWidth="1"/>
    <col min="2" max="3" width="10.7109375" style="14" customWidth="1"/>
    <col min="4" max="4" width="12.5703125" style="14" customWidth="1"/>
    <col min="5" max="11" width="10.7109375" style="14" customWidth="1"/>
    <col min="12" max="12" width="9.140625" style="15" customWidth="1"/>
    <col min="13" max="13" width="9.140625" style="16" customWidth="1"/>
    <col min="14" max="16" width="9.140625" style="17" customWidth="1"/>
    <col min="17" max="18" width="9.140625" style="2" hidden="1" customWidth="1"/>
    <col min="19" max="16384" width="9.140625" style="3" hidden="1"/>
  </cols>
  <sheetData>
    <row r="1" spans="1:16" ht="18.75">
      <c r="A1" s="8"/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10"/>
      <c r="N1" s="11"/>
      <c r="O1" s="11"/>
      <c r="P1" s="11"/>
    </row>
    <row r="2" spans="1:16" ht="18.75">
      <c r="A2" s="8"/>
      <c r="B2" s="13"/>
      <c r="C2" s="9"/>
      <c r="D2" s="9"/>
      <c r="E2" s="9"/>
      <c r="F2" s="9"/>
      <c r="G2" s="9"/>
      <c r="H2" s="9"/>
      <c r="I2" s="9"/>
      <c r="J2" s="9"/>
      <c r="K2" s="9"/>
      <c r="L2" s="9"/>
      <c r="M2" s="10"/>
      <c r="N2" s="11"/>
      <c r="O2" s="11"/>
      <c r="P2" s="11"/>
    </row>
    <row r="3" spans="1:16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0"/>
      <c r="N3" s="11"/>
      <c r="O3" s="11"/>
      <c r="P3" s="11"/>
    </row>
    <row r="4" spans="1:16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1"/>
      <c r="O4" s="11"/>
      <c r="P4" s="11"/>
    </row>
    <row r="5" spans="1:16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10"/>
      <c r="N5" s="11"/>
      <c r="O5" s="11"/>
      <c r="P5" s="11"/>
    </row>
    <row r="6" spans="1:16">
      <c r="A6" s="8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10"/>
      <c r="N6" s="11"/>
      <c r="O6" s="11"/>
      <c r="P6" s="11"/>
    </row>
    <row r="7" spans="1:16">
      <c r="A7" s="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10"/>
      <c r="N7" s="11"/>
      <c r="O7" s="11"/>
      <c r="P7" s="11"/>
    </row>
    <row r="8" spans="1:16">
      <c r="A8" s="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10"/>
      <c r="N8" s="11"/>
      <c r="O8" s="11"/>
      <c r="P8" s="11"/>
    </row>
    <row r="9" spans="1:16">
      <c r="A9" s="8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10"/>
      <c r="N9" s="11"/>
      <c r="O9" s="11"/>
      <c r="P9" s="11"/>
    </row>
    <row r="10" spans="1:16">
      <c r="A10" s="8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10"/>
      <c r="N10" s="11"/>
      <c r="O10" s="11"/>
      <c r="P10" s="11"/>
    </row>
    <row r="11" spans="1:16">
      <c r="A11" s="8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10"/>
      <c r="N11" s="11"/>
      <c r="O11" s="11"/>
      <c r="P11" s="11"/>
    </row>
    <row r="12" spans="1:16">
      <c r="A12" s="8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10"/>
      <c r="N12" s="11"/>
      <c r="O12" s="11"/>
      <c r="P12" s="11"/>
    </row>
    <row r="13" spans="1:16">
      <c r="A13" s="8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10"/>
      <c r="N13" s="11"/>
      <c r="O13" s="11"/>
      <c r="P13" s="11"/>
    </row>
    <row r="14" spans="1:16">
      <c r="A14" s="8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10"/>
      <c r="N14" s="11"/>
      <c r="O14" s="11"/>
      <c r="P14" s="11"/>
    </row>
    <row r="15" spans="1:16">
      <c r="A15" s="8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10"/>
      <c r="N15" s="11"/>
      <c r="O15" s="11"/>
      <c r="P15" s="11"/>
    </row>
    <row r="16" spans="1:16" ht="18.75">
      <c r="A16" s="8"/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0"/>
      <c r="N16" s="11"/>
      <c r="O16" s="11"/>
      <c r="P16" s="11"/>
    </row>
    <row r="17" spans="1:16">
      <c r="A17" s="8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10"/>
      <c r="N17" s="11"/>
      <c r="O17" s="12"/>
      <c r="P17" s="11"/>
    </row>
    <row r="18" spans="1:16">
      <c r="A18" s="8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10"/>
      <c r="N18" s="11"/>
      <c r="O18" s="12"/>
      <c r="P18" s="11"/>
    </row>
    <row r="19" spans="1:16">
      <c r="A19" s="8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10"/>
      <c r="N19" s="11"/>
      <c r="O19" s="12"/>
      <c r="P19" s="11"/>
    </row>
    <row r="20" spans="1:16">
      <c r="A20" s="8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10"/>
      <c r="N20" s="11"/>
      <c r="O20" s="12"/>
      <c r="P20" s="11"/>
    </row>
    <row r="21" spans="1:16">
      <c r="A21" s="8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10"/>
      <c r="N21" s="11"/>
      <c r="O21" s="12"/>
      <c r="P21" s="11"/>
    </row>
    <row r="22" spans="1:16">
      <c r="A22" s="8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10"/>
      <c r="N22" s="11"/>
      <c r="O22" s="12"/>
      <c r="P22" s="11"/>
    </row>
    <row r="23" spans="1:16">
      <c r="A23" s="8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10"/>
      <c r="N23" s="11"/>
      <c r="O23" s="12"/>
      <c r="P23" s="11"/>
    </row>
    <row r="24" spans="1:16">
      <c r="A24" s="8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10"/>
      <c r="N24" s="11"/>
      <c r="O24" s="12"/>
      <c r="P24" s="11"/>
    </row>
    <row r="25" spans="1:16">
      <c r="A25" s="8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10"/>
      <c r="N25" s="11"/>
      <c r="O25" s="12"/>
      <c r="P25" s="11"/>
    </row>
    <row r="26" spans="1:16">
      <c r="A26" s="8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10"/>
      <c r="N26" s="11"/>
      <c r="O26" s="11"/>
      <c r="P26" s="11"/>
    </row>
    <row r="27" spans="1:16">
      <c r="A27" s="8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10"/>
      <c r="N27" s="11"/>
      <c r="O27" s="11"/>
      <c r="P27" s="11"/>
    </row>
    <row r="28" spans="1:16">
      <c r="A28" s="8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10"/>
      <c r="N28" s="11"/>
      <c r="O28" s="11"/>
      <c r="P28" s="11"/>
    </row>
    <row r="29" spans="1:16">
      <c r="A29" s="8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10"/>
      <c r="N29" s="11"/>
      <c r="O29" s="11"/>
      <c r="P29" s="11"/>
    </row>
    <row r="30" spans="1:16">
      <c r="A30" s="8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10"/>
      <c r="N30" s="11"/>
      <c r="O30" s="11"/>
      <c r="P30" s="11"/>
    </row>
    <row r="31" spans="1:16">
      <c r="A31" s="8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10"/>
      <c r="N31" s="11"/>
      <c r="O31" s="11"/>
      <c r="P31" s="11"/>
    </row>
    <row r="32" spans="1:16">
      <c r="A32" s="8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10"/>
      <c r="N32" s="11"/>
      <c r="O32" s="11"/>
      <c r="P32" s="11"/>
    </row>
    <row r="33" spans="1:16">
      <c r="A33" s="8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10"/>
      <c r="N33" s="11"/>
      <c r="O33" s="11"/>
      <c r="P33" s="11"/>
    </row>
    <row r="34" spans="1:16">
      <c r="A34" s="8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10"/>
      <c r="N34" s="11"/>
      <c r="O34" s="11"/>
      <c r="P34" s="11"/>
    </row>
    <row r="35" spans="1:16">
      <c r="A35" s="8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10"/>
      <c r="N35" s="11"/>
      <c r="O35" s="11"/>
      <c r="P35" s="11"/>
    </row>
    <row r="36" spans="1:16">
      <c r="A36" s="8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10"/>
      <c r="N36" s="11"/>
      <c r="O36" s="11"/>
      <c r="P36" s="11"/>
    </row>
    <row r="37" spans="1:16">
      <c r="A37" s="8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10"/>
      <c r="N37" s="11"/>
      <c r="O37" s="11"/>
      <c r="P37" s="11"/>
    </row>
    <row r="38" spans="1:16">
      <c r="A38" s="8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10"/>
      <c r="N38" s="11"/>
      <c r="O38" s="11"/>
      <c r="P38" s="11"/>
    </row>
    <row r="39" spans="1:16">
      <c r="A39" s="8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10"/>
      <c r="N39" s="11"/>
      <c r="O39" s="11"/>
      <c r="P39" s="11"/>
    </row>
    <row r="40" spans="1:16">
      <c r="A40" s="8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10"/>
      <c r="N40" s="11"/>
      <c r="O40" s="11"/>
      <c r="P40" s="11"/>
    </row>
    <row r="41" spans="1:16">
      <c r="A41" s="8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10"/>
      <c r="N41" s="11"/>
      <c r="O41" s="11"/>
      <c r="P41" s="11"/>
    </row>
    <row r="42" spans="1:16">
      <c r="A42" s="8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0"/>
      <c r="N42" s="11"/>
      <c r="O42" s="11"/>
      <c r="P42" s="11"/>
    </row>
    <row r="43" spans="1:16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9"/>
      <c r="M43" s="10"/>
      <c r="N43" s="11"/>
      <c r="O43" s="11"/>
      <c r="P43" s="11"/>
    </row>
    <row r="44" spans="1:16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9"/>
      <c r="M44" s="10"/>
      <c r="N44" s="11"/>
      <c r="O44" s="11"/>
      <c r="P44" s="11"/>
    </row>
    <row r="45" spans="1:16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9"/>
      <c r="M45" s="10"/>
      <c r="N45" s="11"/>
      <c r="O45" s="11"/>
      <c r="P45" s="11"/>
    </row>
    <row r="46" spans="1:16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9"/>
      <c r="M46" s="10"/>
      <c r="N46" s="11"/>
      <c r="O46" s="11"/>
      <c r="P46" s="11"/>
    </row>
    <row r="47" spans="1:16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9"/>
      <c r="M47" s="10"/>
      <c r="N47" s="11"/>
      <c r="O47" s="11"/>
      <c r="P47" s="11"/>
    </row>
    <row r="48" spans="1:16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9"/>
      <c r="M48" s="10"/>
      <c r="N48" s="11"/>
      <c r="O48" s="11"/>
      <c r="P48" s="11"/>
    </row>
    <row r="49" spans="1:16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9"/>
      <c r="M49" s="10"/>
      <c r="N49" s="11"/>
      <c r="O49" s="11"/>
      <c r="P49" s="11"/>
    </row>
    <row r="50" spans="1:16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9"/>
      <c r="M50" s="10"/>
      <c r="N50" s="11"/>
      <c r="O50" s="11"/>
      <c r="P50" s="11"/>
    </row>
    <row r="51" spans="1:16" ht="1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9"/>
      <c r="M51" s="10"/>
      <c r="N51" s="11"/>
      <c r="O51" s="11"/>
      <c r="P51" s="11"/>
    </row>
    <row r="52" spans="1:16" ht="1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9"/>
      <c r="M52" s="10"/>
      <c r="N52" s="11"/>
      <c r="O52" s="11"/>
      <c r="P52" s="11"/>
    </row>
    <row r="53" spans="1:16" ht="1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9"/>
      <c r="M53" s="10"/>
      <c r="N53" s="11"/>
      <c r="O53" s="11"/>
      <c r="P53" s="11"/>
    </row>
    <row r="54" spans="1:16" ht="1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9"/>
      <c r="M54" s="10"/>
      <c r="N54" s="11"/>
      <c r="O54" s="11"/>
      <c r="P54" s="11"/>
    </row>
    <row r="55" spans="1:16" ht="1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9"/>
      <c r="M55" s="10"/>
      <c r="N55" s="11"/>
      <c r="O55" s="11"/>
      <c r="P55" s="11"/>
    </row>
    <row r="56" spans="1:16" ht="1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9"/>
      <c r="M56" s="10"/>
      <c r="N56" s="11"/>
      <c r="O56" s="11"/>
      <c r="P56" s="11"/>
    </row>
    <row r="57" spans="1:16" ht="1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9"/>
      <c r="M57" s="10"/>
      <c r="N57" s="11"/>
      <c r="O57" s="11"/>
      <c r="P57" s="11"/>
    </row>
    <row r="58" spans="1:16" ht="1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9"/>
      <c r="M58" s="10"/>
      <c r="N58" s="11"/>
      <c r="O58" s="11"/>
      <c r="P58" s="11"/>
    </row>
    <row r="59" spans="1:16" ht="1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9"/>
      <c r="M59" s="10"/>
      <c r="N59" s="11"/>
      <c r="O59" s="11"/>
      <c r="P59" s="11"/>
    </row>
    <row r="60" spans="1:16" ht="1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9"/>
      <c r="M60" s="10"/>
      <c r="N60" s="11"/>
      <c r="O60" s="11"/>
      <c r="P60" s="11"/>
    </row>
    <row r="61" spans="1:16" ht="1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9"/>
      <c r="M61" s="10"/>
      <c r="N61" s="11"/>
      <c r="O61" s="11"/>
      <c r="P61" s="11"/>
    </row>
    <row r="62" spans="1:16" ht="1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9"/>
      <c r="M62" s="10"/>
      <c r="N62" s="11"/>
      <c r="O62" s="11"/>
      <c r="P62" s="11"/>
    </row>
    <row r="63" spans="1:16" ht="1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9"/>
      <c r="M63" s="10"/>
      <c r="N63" s="11"/>
      <c r="O63" s="11"/>
      <c r="P63" s="11"/>
    </row>
    <row r="64" spans="1:16" ht="1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9"/>
      <c r="M64" s="10"/>
      <c r="N64" s="11"/>
      <c r="O64" s="11"/>
      <c r="P64" s="11"/>
    </row>
    <row r="65" spans="1:16" ht="1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9"/>
      <c r="M65" s="10"/>
      <c r="N65" s="11"/>
      <c r="O65" s="11"/>
      <c r="P65" s="11"/>
    </row>
    <row r="66" spans="1:16" ht="1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9"/>
      <c r="M66" s="10"/>
      <c r="N66" s="11"/>
      <c r="O66" s="11"/>
      <c r="P66" s="11"/>
    </row>
    <row r="67" spans="1:16" ht="1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9"/>
      <c r="M67" s="10"/>
      <c r="N67" s="11"/>
      <c r="O67" s="11"/>
      <c r="P67" s="11"/>
    </row>
    <row r="68" spans="1:16" ht="1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9"/>
      <c r="M68" s="10"/>
      <c r="N68" s="11"/>
      <c r="O68" s="11"/>
      <c r="P68" s="11"/>
    </row>
    <row r="69" spans="1:16" ht="1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9"/>
      <c r="M69" s="10"/>
      <c r="N69" s="11"/>
      <c r="O69" s="11"/>
      <c r="P69" s="11"/>
    </row>
    <row r="70" spans="1:16" ht="1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9"/>
      <c r="M70" s="10"/>
      <c r="N70" s="11"/>
      <c r="O70" s="11"/>
      <c r="P70" s="11"/>
    </row>
    <row r="71" spans="1:16" ht="1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9"/>
      <c r="M71" s="10"/>
      <c r="N71" s="11"/>
      <c r="O71" s="11"/>
      <c r="P71" s="11"/>
    </row>
    <row r="72" spans="1:16" ht="1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9"/>
      <c r="M72" s="10"/>
      <c r="N72" s="11"/>
      <c r="O72" s="11"/>
      <c r="P72" s="11"/>
    </row>
    <row r="73" spans="1:16" ht="1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9"/>
      <c r="M73" s="10"/>
      <c r="N73" s="11"/>
      <c r="O73" s="11"/>
      <c r="P73" s="11"/>
    </row>
    <row r="74" spans="1:16" ht="1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9"/>
      <c r="M74" s="10"/>
      <c r="N74" s="11"/>
      <c r="O74" s="11"/>
      <c r="P74" s="11"/>
    </row>
    <row r="75" spans="1:16" ht="1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9"/>
      <c r="M75" s="10"/>
      <c r="N75" s="11"/>
      <c r="O75" s="11"/>
      <c r="P75" s="11"/>
    </row>
    <row r="76" spans="1:16" ht="1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9"/>
      <c r="M76" s="10"/>
      <c r="N76" s="11"/>
      <c r="O76" s="11"/>
      <c r="P76" s="11"/>
    </row>
    <row r="77" spans="1:16" ht="1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9"/>
      <c r="M77" s="10"/>
      <c r="N77" s="11"/>
      <c r="O77" s="11"/>
      <c r="P77" s="11"/>
    </row>
    <row r="78" spans="1:16" ht="1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9"/>
      <c r="M78" s="10"/>
      <c r="N78" s="11"/>
      <c r="O78" s="11"/>
      <c r="P78" s="11"/>
    </row>
    <row r="79" spans="1:16" ht="1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9"/>
      <c r="M79" s="10"/>
      <c r="N79" s="11"/>
      <c r="O79" s="11"/>
      <c r="P79" s="11"/>
    </row>
    <row r="80" spans="1:16" ht="15" hidden="1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9"/>
      <c r="M80" s="10"/>
      <c r="N80" s="11"/>
      <c r="O80" s="11"/>
      <c r="P80" s="11"/>
    </row>
    <row r="81" spans="1:16" ht="15" hidden="1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9"/>
      <c r="M81" s="10"/>
      <c r="N81" s="11"/>
      <c r="O81" s="11"/>
      <c r="P81" s="11"/>
    </row>
    <row r="82" spans="1:16" ht="15" hidden="1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9"/>
      <c r="M82" s="10"/>
      <c r="N82" s="11"/>
      <c r="O82" s="11"/>
      <c r="P82" s="11"/>
    </row>
    <row r="83" spans="1:16" ht="15" hidden="1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9"/>
      <c r="M83" s="10"/>
      <c r="N83" s="11"/>
      <c r="O83" s="11"/>
      <c r="P83" s="11"/>
    </row>
    <row r="84" spans="1:16" ht="15" hidden="1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9"/>
      <c r="M84" s="10"/>
      <c r="N84" s="11"/>
      <c r="O84" s="11"/>
      <c r="P84" s="11"/>
    </row>
    <row r="85" spans="1:16" ht="15" hidden="1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9"/>
      <c r="M85" s="10"/>
      <c r="N85" s="11"/>
      <c r="O85" s="11"/>
      <c r="P85" s="11"/>
    </row>
    <row r="86" spans="1:16" ht="15" hidden="1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9"/>
      <c r="M86" s="10"/>
      <c r="N86" s="11"/>
      <c r="O86" s="11"/>
      <c r="P86" s="11"/>
    </row>
    <row r="87" spans="1:16" ht="15" hidden="1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9"/>
      <c r="M87" s="10"/>
      <c r="N87" s="11"/>
      <c r="O87" s="11"/>
      <c r="P87" s="11"/>
    </row>
    <row r="88" spans="1:16" ht="15" hidden="1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9"/>
      <c r="M88" s="10"/>
      <c r="N88" s="11"/>
      <c r="O88" s="11"/>
      <c r="P88" s="11"/>
    </row>
    <row r="89" spans="1:16" ht="15" hidden="1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9"/>
      <c r="M89" s="10"/>
      <c r="N89" s="11"/>
      <c r="O89" s="11"/>
      <c r="P89" s="11"/>
    </row>
    <row r="90" spans="1:16" ht="15" hidden="1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9"/>
      <c r="M90" s="10"/>
      <c r="N90" s="11"/>
      <c r="O90" s="11"/>
      <c r="P90" s="11"/>
    </row>
    <row r="91" spans="1:16" ht="15" hidden="1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9"/>
      <c r="M91" s="10"/>
      <c r="N91" s="11"/>
      <c r="O91" s="11"/>
      <c r="P91" s="11"/>
    </row>
    <row r="92" spans="1:16" ht="15" hidden="1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9"/>
      <c r="M92" s="10"/>
      <c r="N92" s="11"/>
      <c r="O92" s="11"/>
      <c r="P92" s="11"/>
    </row>
    <row r="93" spans="1:16" ht="15" hidden="1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9"/>
      <c r="M93" s="10"/>
      <c r="N93" s="11"/>
      <c r="O93" s="11"/>
      <c r="P93" s="11"/>
    </row>
    <row r="94" spans="1:16" ht="15" hidden="1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9"/>
      <c r="M94" s="10"/>
      <c r="N94" s="11"/>
      <c r="O94" s="11"/>
      <c r="P94" s="11"/>
    </row>
    <row r="95" spans="1:16" ht="15" hidden="1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9"/>
      <c r="M95" s="10"/>
      <c r="N95" s="11"/>
      <c r="O95" s="11"/>
      <c r="P95" s="11"/>
    </row>
    <row r="96" spans="1:16" ht="15" hidden="1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9"/>
      <c r="M96" s="10"/>
      <c r="N96" s="11"/>
      <c r="O96" s="11"/>
      <c r="P96" s="11"/>
    </row>
    <row r="97" spans="1:16" ht="15" hidden="1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9"/>
      <c r="M97" s="10"/>
      <c r="N97" s="11"/>
      <c r="O97" s="11"/>
      <c r="P97" s="11"/>
    </row>
    <row r="98" spans="1:16" ht="15" hidden="1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9"/>
      <c r="M98" s="10"/>
      <c r="N98" s="11"/>
      <c r="O98" s="11"/>
      <c r="P98" s="11"/>
    </row>
    <row r="99" spans="1:16" ht="15" hidden="1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9"/>
      <c r="M99" s="10"/>
      <c r="N99" s="11"/>
      <c r="O99" s="11"/>
      <c r="P99" s="11"/>
    </row>
    <row r="100" spans="1:16" ht="15" hidden="1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9"/>
      <c r="M100" s="10"/>
      <c r="N100" s="11"/>
      <c r="O100" s="11"/>
      <c r="P100" s="11"/>
    </row>
    <row r="101" spans="1:16" ht="15" hidden="1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9"/>
      <c r="M101" s="10"/>
      <c r="N101" s="11"/>
      <c r="O101" s="11"/>
      <c r="P101" s="11"/>
    </row>
    <row r="102" spans="1:16" ht="15" hidden="1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9"/>
      <c r="M102" s="10"/>
      <c r="N102" s="11"/>
      <c r="O102" s="11"/>
      <c r="P102" s="11"/>
    </row>
    <row r="103" spans="1:16" ht="15" hidden="1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9"/>
      <c r="M103" s="10"/>
      <c r="N103" s="11"/>
      <c r="O103" s="11"/>
      <c r="P103" s="11"/>
    </row>
    <row r="104" spans="1:16" ht="15" hidden="1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9"/>
      <c r="M104" s="10"/>
      <c r="N104" s="11"/>
      <c r="O104" s="11"/>
      <c r="P104" s="11"/>
    </row>
    <row r="105" spans="1:16" ht="15" hidden="1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9"/>
      <c r="M105" s="10"/>
      <c r="N105" s="11"/>
      <c r="O105" s="11"/>
      <c r="P105" s="11"/>
    </row>
    <row r="106" spans="1:16" ht="15" hidden="1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9"/>
      <c r="M106" s="10"/>
      <c r="N106" s="11"/>
      <c r="O106" s="11"/>
      <c r="P106" s="11"/>
    </row>
    <row r="107" spans="1:16" ht="15" hidden="1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9"/>
      <c r="M107" s="10"/>
      <c r="N107" s="11"/>
      <c r="O107" s="11"/>
      <c r="P107" s="11"/>
    </row>
    <row r="108" spans="1:16" ht="15" hidden="1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9"/>
      <c r="M108" s="10"/>
      <c r="N108" s="11"/>
      <c r="O108" s="11"/>
      <c r="P108" s="11"/>
    </row>
    <row r="109" spans="1:16" ht="15" hidden="1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9"/>
      <c r="M109" s="10"/>
      <c r="N109" s="11"/>
      <c r="O109" s="11"/>
      <c r="P109" s="11"/>
    </row>
    <row r="110" spans="1:16" ht="15" hidden="1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9"/>
      <c r="M110" s="10"/>
      <c r="N110" s="11"/>
      <c r="O110" s="11"/>
      <c r="P110" s="11"/>
    </row>
    <row r="111" spans="1:16" ht="15" hidden="1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9"/>
      <c r="M111" s="10"/>
      <c r="N111" s="11"/>
      <c r="O111" s="11"/>
      <c r="P111" s="11"/>
    </row>
    <row r="112" spans="1:16" ht="15" hidden="1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9"/>
      <c r="M112" s="10"/>
      <c r="N112" s="11"/>
      <c r="O112" s="11"/>
      <c r="P112" s="11"/>
    </row>
    <row r="113" spans="1:16" ht="15" hidden="1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9"/>
      <c r="M113" s="10"/>
      <c r="N113" s="11"/>
      <c r="O113" s="11"/>
      <c r="P113" s="11"/>
    </row>
    <row r="114" spans="1:16" ht="15" hidden="1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9"/>
      <c r="M114" s="10"/>
      <c r="N114" s="11"/>
      <c r="O114" s="11"/>
      <c r="P114" s="11"/>
    </row>
    <row r="115" spans="1:16" ht="15" hidden="1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9"/>
      <c r="M115" s="10"/>
      <c r="N115" s="11"/>
      <c r="O115" s="11"/>
      <c r="P115" s="11"/>
    </row>
    <row r="116" spans="1:16" ht="15" hidden="1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9"/>
      <c r="M116" s="10"/>
      <c r="N116" s="11"/>
      <c r="O116" s="11"/>
      <c r="P116" s="11"/>
    </row>
    <row r="117" spans="1:16" ht="15" hidden="1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9"/>
      <c r="M117" s="10"/>
      <c r="N117" s="11"/>
      <c r="O117" s="11"/>
      <c r="P117" s="11"/>
    </row>
    <row r="118" spans="1:16" ht="15" hidden="1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9"/>
      <c r="M118" s="10"/>
      <c r="N118" s="11"/>
      <c r="O118" s="11"/>
      <c r="P118" s="11"/>
    </row>
    <row r="119" spans="1:16" ht="15" hidden="1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9"/>
      <c r="M119" s="10"/>
      <c r="N119" s="11"/>
      <c r="O119" s="11"/>
      <c r="P119" s="11"/>
    </row>
    <row r="120" spans="1:16" ht="15" hidden="1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9"/>
      <c r="M120" s="10"/>
      <c r="N120" s="11"/>
      <c r="O120" s="11"/>
      <c r="P120" s="11"/>
    </row>
    <row r="121" spans="1:16" ht="15" hidden="1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9"/>
      <c r="M121" s="10"/>
      <c r="N121" s="11"/>
      <c r="O121" s="11"/>
      <c r="P121" s="11"/>
    </row>
    <row r="122" spans="1:16" ht="15" hidden="1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9"/>
      <c r="M122" s="10"/>
      <c r="N122" s="11"/>
      <c r="O122" s="11"/>
      <c r="P122" s="11"/>
    </row>
    <row r="123" spans="1:16" ht="15" hidden="1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9"/>
      <c r="M123" s="10"/>
      <c r="N123" s="11"/>
      <c r="O123" s="11"/>
      <c r="P123" s="11"/>
    </row>
    <row r="124" spans="1:16" ht="15" hidden="1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9"/>
      <c r="M124" s="10"/>
      <c r="N124" s="11"/>
      <c r="O124" s="11"/>
      <c r="P124" s="11"/>
    </row>
    <row r="125" spans="1:16" ht="15" hidden="1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9"/>
      <c r="M125" s="10"/>
      <c r="N125" s="11"/>
      <c r="O125" s="11"/>
      <c r="P125" s="11"/>
    </row>
    <row r="126" spans="1:16" ht="15" hidden="1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9"/>
      <c r="M126" s="10"/>
      <c r="N126" s="11"/>
      <c r="O126" s="11"/>
      <c r="P126" s="11"/>
    </row>
    <row r="127" spans="1:16" ht="15" hidden="1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9"/>
      <c r="M127" s="10"/>
      <c r="N127" s="11"/>
      <c r="O127" s="11"/>
      <c r="P127" s="11"/>
    </row>
    <row r="128" spans="1:16" ht="15" hidden="1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9"/>
      <c r="M128" s="10"/>
      <c r="N128" s="11"/>
      <c r="O128" s="11"/>
      <c r="P128" s="11"/>
    </row>
    <row r="129" spans="1:16" ht="15" hidden="1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9"/>
      <c r="M129" s="10"/>
      <c r="N129" s="11"/>
      <c r="O129" s="11"/>
      <c r="P129" s="11"/>
    </row>
    <row r="130" spans="1:16" ht="15" hidden="1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9"/>
      <c r="M130" s="10"/>
      <c r="N130" s="11"/>
      <c r="O130" s="11"/>
      <c r="P130" s="11"/>
    </row>
    <row r="131" spans="1:16" ht="15" hidden="1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9"/>
      <c r="M131" s="10"/>
      <c r="N131" s="11"/>
      <c r="O131" s="11"/>
      <c r="P131" s="11"/>
    </row>
    <row r="132" spans="1:16" ht="15" hidden="1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9"/>
      <c r="M132" s="10"/>
      <c r="N132" s="11"/>
      <c r="O132" s="11"/>
      <c r="P132" s="11"/>
    </row>
    <row r="133" spans="1:16" ht="15" hidden="1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9"/>
      <c r="M133" s="10"/>
      <c r="N133" s="11"/>
      <c r="O133" s="11"/>
      <c r="P133" s="11"/>
    </row>
    <row r="134" spans="1:16" ht="15" hidden="1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9"/>
      <c r="M134" s="10"/>
      <c r="N134" s="11"/>
      <c r="O134" s="11"/>
      <c r="P134" s="11"/>
    </row>
    <row r="135" spans="1:16" ht="15" hidden="1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9"/>
      <c r="M135" s="10"/>
      <c r="N135" s="11"/>
      <c r="O135" s="11"/>
      <c r="P135" s="11"/>
    </row>
    <row r="136" spans="1:16" ht="15" hidden="1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9"/>
      <c r="M136" s="10"/>
      <c r="N136" s="11"/>
      <c r="O136" s="11"/>
      <c r="P136" s="11"/>
    </row>
    <row r="137" spans="1:16" ht="15" hidden="1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9"/>
      <c r="M137" s="10"/>
      <c r="N137" s="11"/>
      <c r="O137" s="11"/>
      <c r="P137" s="11"/>
    </row>
    <row r="138" spans="1:16" ht="15" hidden="1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9"/>
      <c r="M138" s="10"/>
      <c r="N138" s="11"/>
      <c r="O138" s="11"/>
      <c r="P138" s="11"/>
    </row>
    <row r="139" spans="1:16" ht="15" hidden="1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9"/>
      <c r="M139" s="10"/>
      <c r="N139" s="11"/>
      <c r="O139" s="11"/>
      <c r="P139" s="11"/>
    </row>
    <row r="140" spans="1:16" ht="15" hidden="1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9"/>
      <c r="M140" s="10"/>
      <c r="N140" s="11"/>
      <c r="O140" s="11"/>
      <c r="P140" s="11"/>
    </row>
    <row r="141" spans="1:16" ht="15" hidden="1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9"/>
      <c r="M141" s="10"/>
      <c r="N141" s="11"/>
      <c r="O141" s="11"/>
      <c r="P141" s="11"/>
    </row>
    <row r="142" spans="1:16" ht="15" hidden="1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9"/>
      <c r="M142" s="10"/>
      <c r="N142" s="11"/>
      <c r="O142" s="11"/>
      <c r="P142" s="11"/>
    </row>
    <row r="143" spans="1:16" ht="15" hidden="1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9"/>
      <c r="M143" s="10"/>
      <c r="N143" s="11"/>
      <c r="O143" s="11"/>
      <c r="P143" s="11"/>
    </row>
    <row r="144" spans="1:16" ht="15" hidden="1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9"/>
      <c r="M144" s="10"/>
      <c r="N144" s="11"/>
      <c r="O144" s="11"/>
      <c r="P144" s="11"/>
    </row>
    <row r="145" spans="1:16" ht="15" hidden="1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9"/>
      <c r="M145" s="10"/>
      <c r="N145" s="11"/>
      <c r="O145" s="11"/>
      <c r="P145" s="11"/>
    </row>
    <row r="146" spans="1:16" ht="15" hidden="1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9"/>
      <c r="M146" s="10"/>
      <c r="N146" s="11"/>
      <c r="O146" s="11"/>
      <c r="P146" s="11"/>
    </row>
    <row r="147" spans="1:16" ht="15" hidden="1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9"/>
      <c r="M147" s="10"/>
      <c r="N147" s="11"/>
      <c r="O147" s="11"/>
      <c r="P147" s="11"/>
    </row>
    <row r="148" spans="1:16" ht="15" hidden="1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9"/>
      <c r="M148" s="10"/>
      <c r="N148" s="11"/>
      <c r="O148" s="11"/>
      <c r="P148" s="11"/>
    </row>
    <row r="149" spans="1:16" ht="15" hidden="1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9"/>
      <c r="M149" s="10"/>
      <c r="N149" s="11"/>
      <c r="O149" s="11"/>
      <c r="P149" s="11"/>
    </row>
    <row r="150" spans="1:16" ht="15" hidden="1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9"/>
      <c r="M150" s="10"/>
      <c r="N150" s="11"/>
      <c r="O150" s="11"/>
      <c r="P150" s="11"/>
    </row>
    <row r="151" spans="1:16" ht="15" hidden="1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9"/>
      <c r="M151" s="10"/>
      <c r="N151" s="11"/>
      <c r="O151" s="11"/>
      <c r="P151" s="11"/>
    </row>
    <row r="152" spans="1:16" ht="15" hidden="1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9"/>
      <c r="M152" s="10"/>
      <c r="N152" s="11"/>
      <c r="O152" s="11"/>
      <c r="P152" s="11"/>
    </row>
    <row r="153" spans="1:16" ht="15" hidden="1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9"/>
      <c r="M153" s="10"/>
      <c r="N153" s="11"/>
      <c r="O153" s="11"/>
      <c r="P153" s="11"/>
    </row>
    <row r="154" spans="1:16" ht="15" hidden="1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9"/>
      <c r="M154" s="10"/>
      <c r="N154" s="11"/>
      <c r="O154" s="11"/>
      <c r="P154" s="11"/>
    </row>
    <row r="155" spans="1:16" ht="15" hidden="1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9"/>
      <c r="M155" s="10"/>
      <c r="N155" s="11"/>
      <c r="O155" s="11"/>
      <c r="P155" s="11"/>
    </row>
    <row r="156" spans="1:16" ht="15" hidden="1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9"/>
      <c r="M156" s="10"/>
      <c r="N156" s="11"/>
      <c r="O156" s="11"/>
      <c r="P156" s="11"/>
    </row>
    <row r="157" spans="1:16" ht="15" hidden="1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9"/>
      <c r="M157" s="10"/>
      <c r="N157" s="11"/>
      <c r="O157" s="11"/>
      <c r="P157" s="11"/>
    </row>
    <row r="158" spans="1:16" ht="15" hidden="1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9"/>
      <c r="M158" s="10"/>
      <c r="N158" s="11"/>
      <c r="O158" s="11"/>
      <c r="P158" s="11"/>
    </row>
    <row r="159" spans="1:16" ht="15" hidden="1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9"/>
      <c r="M159" s="10"/>
      <c r="N159" s="11"/>
      <c r="O159" s="11"/>
      <c r="P159" s="11"/>
    </row>
    <row r="160" spans="1:16" ht="15" hidden="1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9"/>
      <c r="M160" s="10"/>
      <c r="N160" s="11"/>
      <c r="O160" s="11"/>
      <c r="P160" s="11"/>
    </row>
    <row r="161" spans="1:16" ht="15" hidden="1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9"/>
      <c r="M161" s="10"/>
      <c r="N161" s="11"/>
      <c r="O161" s="11"/>
      <c r="P161" s="11"/>
    </row>
    <row r="162" spans="1:16" ht="15" hidden="1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9"/>
      <c r="M162" s="10"/>
      <c r="N162" s="11"/>
      <c r="O162" s="11"/>
      <c r="P162" s="11"/>
    </row>
    <row r="163" spans="1:16" ht="15" hidden="1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9"/>
      <c r="M163" s="10"/>
      <c r="N163" s="11"/>
      <c r="O163" s="11"/>
      <c r="P163" s="11"/>
    </row>
    <row r="164" spans="1:16" ht="15" hidden="1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9"/>
      <c r="M164" s="10"/>
      <c r="N164" s="11"/>
      <c r="O164" s="11"/>
      <c r="P164" s="11"/>
    </row>
    <row r="165" spans="1:16" ht="15" hidden="1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9"/>
      <c r="M165" s="10"/>
      <c r="N165" s="11"/>
      <c r="O165" s="11"/>
      <c r="P165" s="11"/>
    </row>
    <row r="166" spans="1:16" ht="15" hidden="1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9"/>
      <c r="M166" s="10"/>
      <c r="N166" s="11"/>
      <c r="O166" s="11"/>
      <c r="P166" s="11"/>
    </row>
    <row r="167" spans="1:16" ht="15" hidden="1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9"/>
      <c r="M167" s="10"/>
      <c r="N167" s="11"/>
      <c r="O167" s="11"/>
      <c r="P167" s="11"/>
    </row>
    <row r="168" spans="1:16" ht="15" hidden="1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9"/>
      <c r="M168" s="10"/>
      <c r="N168" s="11"/>
      <c r="O168" s="11"/>
      <c r="P168" s="11"/>
    </row>
    <row r="169" spans="1:16" ht="15" hidden="1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9"/>
      <c r="M169" s="10"/>
      <c r="N169" s="11"/>
      <c r="O169" s="11"/>
      <c r="P169" s="11"/>
    </row>
    <row r="170" spans="1:16" ht="15" hidden="1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9"/>
      <c r="M170" s="10"/>
      <c r="N170" s="11"/>
      <c r="O170" s="11"/>
      <c r="P170" s="11"/>
    </row>
    <row r="171" spans="1:16" ht="15" hidden="1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9"/>
      <c r="M171" s="10"/>
      <c r="N171" s="11"/>
      <c r="O171" s="11"/>
      <c r="P171" s="11"/>
    </row>
    <row r="172" spans="1:16" ht="15" hidden="1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9"/>
      <c r="M172" s="10"/>
      <c r="N172" s="11"/>
      <c r="O172" s="11"/>
      <c r="P172" s="11"/>
    </row>
    <row r="173" spans="1:16" ht="15" hidden="1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9"/>
      <c r="M173" s="10"/>
      <c r="N173" s="11"/>
      <c r="O173" s="11"/>
      <c r="P173" s="11"/>
    </row>
    <row r="174" spans="1:16" ht="15" hidden="1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9"/>
      <c r="M174" s="10"/>
      <c r="N174" s="11"/>
      <c r="O174" s="11"/>
      <c r="P174" s="11"/>
    </row>
    <row r="175" spans="1:16" ht="15" hidden="1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9"/>
      <c r="M175" s="10"/>
      <c r="N175" s="11"/>
      <c r="O175" s="11"/>
      <c r="P175" s="11"/>
    </row>
    <row r="176" spans="1:16" ht="15" hidden="1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9"/>
      <c r="M176" s="10"/>
      <c r="N176" s="11"/>
      <c r="O176" s="11"/>
      <c r="P176" s="11"/>
    </row>
    <row r="177" spans="1:16" ht="15" hidden="1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9"/>
      <c r="M177" s="10"/>
      <c r="N177" s="11"/>
      <c r="O177" s="11"/>
      <c r="P177" s="11"/>
    </row>
    <row r="178" spans="1:16" ht="15" hidden="1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9"/>
      <c r="M178" s="10"/>
      <c r="N178" s="11"/>
      <c r="O178" s="11"/>
      <c r="P178" s="11"/>
    </row>
    <row r="179" spans="1:16" ht="15" hidden="1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9"/>
      <c r="M179" s="10"/>
      <c r="N179" s="11"/>
      <c r="O179" s="11"/>
      <c r="P179" s="11"/>
    </row>
    <row r="180" spans="1:16" ht="15" hidden="1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9"/>
      <c r="M180" s="10"/>
      <c r="N180" s="11"/>
      <c r="O180" s="11"/>
      <c r="P180" s="11"/>
    </row>
    <row r="181" spans="1:16" ht="15" hidden="1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9"/>
      <c r="M181" s="10"/>
      <c r="N181" s="11"/>
      <c r="O181" s="11"/>
      <c r="P181" s="11"/>
    </row>
    <row r="182" spans="1:16" ht="15" hidden="1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9"/>
      <c r="M182" s="10"/>
      <c r="N182" s="11"/>
      <c r="O182" s="11"/>
      <c r="P182" s="11"/>
    </row>
    <row r="183" spans="1:16" ht="15" hidden="1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9"/>
      <c r="M183" s="10"/>
      <c r="N183" s="11"/>
      <c r="O183" s="11"/>
      <c r="P183" s="11"/>
    </row>
    <row r="184" spans="1:16" ht="15" hidden="1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9"/>
      <c r="M184" s="10"/>
      <c r="N184" s="11"/>
      <c r="O184" s="11"/>
      <c r="P184" s="11"/>
    </row>
    <row r="185" spans="1:16" ht="15" hidden="1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9"/>
      <c r="M185" s="10"/>
      <c r="N185" s="11"/>
      <c r="O185" s="11"/>
      <c r="P185" s="11"/>
    </row>
    <row r="186" spans="1:16" ht="15" hidden="1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9"/>
      <c r="M186" s="10"/>
      <c r="N186" s="11"/>
      <c r="O186" s="11"/>
      <c r="P186" s="11"/>
    </row>
    <row r="187" spans="1:16" ht="15" hidden="1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9"/>
      <c r="M187" s="10"/>
      <c r="N187" s="11"/>
      <c r="O187" s="11"/>
      <c r="P187" s="11"/>
    </row>
    <row r="188" spans="1:16" ht="15" hidden="1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9"/>
      <c r="M188" s="10"/>
      <c r="N188" s="11"/>
      <c r="O188" s="11"/>
      <c r="P188" s="11"/>
    </row>
    <row r="189" spans="1:16" ht="15" hidden="1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9"/>
      <c r="M189" s="10"/>
      <c r="N189" s="11"/>
      <c r="O189" s="11"/>
      <c r="P189" s="11"/>
    </row>
    <row r="190" spans="1:16" ht="15" hidden="1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9"/>
      <c r="M190" s="10"/>
      <c r="N190" s="11"/>
      <c r="O190" s="11"/>
      <c r="P190" s="11"/>
    </row>
    <row r="191" spans="1:16" ht="15" hidden="1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9"/>
      <c r="M191" s="10"/>
      <c r="N191" s="11"/>
      <c r="O191" s="11"/>
      <c r="P191" s="11"/>
    </row>
    <row r="192" spans="1:16" ht="15" hidden="1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9"/>
      <c r="M192" s="10"/>
      <c r="N192" s="11"/>
      <c r="O192" s="11"/>
      <c r="P192" s="11"/>
    </row>
    <row r="193" spans="1:16" ht="15" hidden="1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9"/>
      <c r="M193" s="10"/>
      <c r="N193" s="11"/>
      <c r="O193" s="11"/>
      <c r="P193" s="11"/>
    </row>
    <row r="194" spans="1:16" ht="15" hidden="1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9"/>
      <c r="M194" s="10"/>
      <c r="N194" s="11"/>
      <c r="O194" s="11"/>
      <c r="P194" s="11"/>
    </row>
    <row r="195" spans="1:16" ht="15" hidden="1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9"/>
      <c r="M195" s="10"/>
      <c r="N195" s="11"/>
      <c r="O195" s="11"/>
      <c r="P195" s="11"/>
    </row>
    <row r="196" spans="1:16" ht="15" hidden="1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9"/>
      <c r="M196" s="10"/>
      <c r="N196" s="11"/>
      <c r="O196" s="11"/>
      <c r="P196" s="11"/>
    </row>
    <row r="197" spans="1:16" ht="15" hidden="1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9"/>
      <c r="M197" s="10"/>
      <c r="N197" s="11"/>
      <c r="O197" s="11"/>
      <c r="P197" s="11"/>
    </row>
    <row r="198" spans="1:16" ht="15" hidden="1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9"/>
      <c r="M198" s="10"/>
      <c r="N198" s="11"/>
      <c r="O198" s="11"/>
      <c r="P198" s="11"/>
    </row>
    <row r="199" spans="1:16" ht="15" hidden="1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9"/>
      <c r="M199" s="10"/>
      <c r="N199" s="11"/>
      <c r="O199" s="11"/>
      <c r="P199" s="11"/>
    </row>
    <row r="200" spans="1:16" ht="15" hidden="1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9"/>
      <c r="M200" s="10"/>
      <c r="N200" s="11"/>
      <c r="O200" s="11"/>
      <c r="P200" s="11"/>
    </row>
    <row r="201" spans="1:16" ht="15" hidden="1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9"/>
      <c r="M201" s="10"/>
      <c r="N201" s="11"/>
      <c r="O201" s="11"/>
      <c r="P201" s="11"/>
    </row>
    <row r="202" spans="1:16" ht="15" hidden="1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9"/>
      <c r="M202" s="10"/>
      <c r="N202" s="11"/>
      <c r="O202" s="11"/>
      <c r="P202" s="11"/>
    </row>
    <row r="203" spans="1:16" ht="15" hidden="1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9"/>
      <c r="M203" s="10"/>
      <c r="N203" s="11"/>
      <c r="O203" s="11"/>
      <c r="P203" s="11"/>
    </row>
    <row r="204" spans="1:16" ht="15" hidden="1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9"/>
      <c r="M204" s="10"/>
      <c r="N204" s="11"/>
      <c r="O204" s="11"/>
      <c r="P204" s="11"/>
    </row>
    <row r="205" spans="1:16" ht="15" hidden="1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9"/>
      <c r="M205" s="10"/>
      <c r="N205" s="11"/>
      <c r="O205" s="11"/>
      <c r="P205" s="11"/>
    </row>
    <row r="206" spans="1:16" ht="15" hidden="1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9"/>
      <c r="M206" s="10"/>
      <c r="N206" s="11"/>
      <c r="O206" s="11"/>
      <c r="P206" s="11"/>
    </row>
    <row r="207" spans="1:16" ht="15" hidden="1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9"/>
      <c r="M207" s="10"/>
      <c r="N207" s="11"/>
      <c r="O207" s="11"/>
      <c r="P207" s="11"/>
    </row>
    <row r="208" spans="1:16" ht="15" hidden="1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9"/>
      <c r="M208" s="10"/>
      <c r="N208" s="11"/>
      <c r="O208" s="11"/>
      <c r="P208" s="11"/>
    </row>
    <row r="209" spans="1:16" ht="15" hidden="1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9"/>
      <c r="M209" s="10"/>
      <c r="N209" s="11"/>
      <c r="O209" s="11"/>
      <c r="P209" s="11"/>
    </row>
    <row r="210" spans="1:16" ht="15" hidden="1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9"/>
      <c r="M210" s="10"/>
      <c r="N210" s="11"/>
      <c r="O210" s="11"/>
      <c r="P210" s="11"/>
    </row>
    <row r="211" spans="1:16" ht="15" hidden="1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9"/>
      <c r="M211" s="10"/>
      <c r="N211" s="11"/>
      <c r="O211" s="11"/>
      <c r="P211" s="11"/>
    </row>
    <row r="212" spans="1:16" ht="15" hidden="1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9"/>
      <c r="M212" s="10"/>
      <c r="N212" s="11"/>
      <c r="O212" s="11"/>
      <c r="P212" s="11"/>
    </row>
    <row r="213" spans="1:16" ht="15" hidden="1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9"/>
      <c r="M213" s="10"/>
      <c r="N213" s="11"/>
      <c r="O213" s="11"/>
      <c r="P213" s="11"/>
    </row>
    <row r="214" spans="1:16" ht="15" hidden="1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9"/>
      <c r="M214" s="10"/>
      <c r="N214" s="11"/>
      <c r="O214" s="11"/>
      <c r="P214" s="11"/>
    </row>
    <row r="215" spans="1:16" ht="15" hidden="1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9"/>
      <c r="M215" s="10"/>
      <c r="N215" s="11"/>
      <c r="O215" s="11"/>
      <c r="P215" s="11"/>
    </row>
    <row r="216" spans="1:16" ht="15" hidden="1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9"/>
      <c r="M216" s="10"/>
      <c r="N216" s="11"/>
      <c r="O216" s="11"/>
      <c r="P216" s="11"/>
    </row>
    <row r="217" spans="1:16" ht="15" hidden="1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9"/>
      <c r="M217" s="10"/>
      <c r="N217" s="11"/>
      <c r="O217" s="11"/>
      <c r="P217" s="11"/>
    </row>
    <row r="218" spans="1:16" ht="15" hidden="1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9"/>
      <c r="M218" s="10"/>
      <c r="N218" s="11"/>
      <c r="O218" s="11"/>
      <c r="P218" s="11"/>
    </row>
    <row r="219" spans="1:16" ht="15" hidden="1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9"/>
      <c r="M219" s="10"/>
      <c r="N219" s="11"/>
      <c r="O219" s="11"/>
      <c r="P219" s="11"/>
    </row>
    <row r="220" spans="1:16" ht="15" hidden="1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9"/>
      <c r="M220" s="10"/>
      <c r="N220" s="11"/>
      <c r="O220" s="11"/>
      <c r="P220" s="11"/>
    </row>
    <row r="221" spans="1:16" ht="15" hidden="1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9"/>
      <c r="M221" s="10"/>
      <c r="N221" s="11"/>
      <c r="O221" s="11"/>
      <c r="P221" s="11"/>
    </row>
    <row r="222" spans="1:16" ht="15" hidden="1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9"/>
      <c r="M222" s="10"/>
      <c r="N222" s="11"/>
      <c r="O222" s="11"/>
      <c r="P222" s="11"/>
    </row>
    <row r="223" spans="1:16" ht="15" hidden="1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9"/>
      <c r="M223" s="10"/>
      <c r="N223" s="11"/>
      <c r="O223" s="11"/>
      <c r="P223" s="11"/>
    </row>
    <row r="224" spans="1:16" ht="15" hidden="1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9"/>
      <c r="M224" s="10"/>
      <c r="N224" s="11"/>
      <c r="O224" s="11"/>
      <c r="P224" s="11"/>
    </row>
    <row r="225" spans="1:16" ht="15" hidden="1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9"/>
      <c r="M225" s="10"/>
      <c r="N225" s="11"/>
      <c r="O225" s="11"/>
      <c r="P225" s="11"/>
    </row>
    <row r="226" spans="1:16" ht="15" hidden="1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9"/>
      <c r="M226" s="10"/>
      <c r="N226" s="11"/>
      <c r="O226" s="11"/>
      <c r="P226" s="11"/>
    </row>
    <row r="227" spans="1:16" ht="15" hidden="1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9"/>
      <c r="M227" s="10"/>
      <c r="N227" s="11"/>
      <c r="O227" s="11"/>
      <c r="P227" s="11"/>
    </row>
    <row r="228" spans="1:16" ht="15" hidden="1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9"/>
      <c r="M228" s="10"/>
      <c r="N228" s="11"/>
      <c r="O228" s="11"/>
      <c r="P228" s="11"/>
    </row>
    <row r="229" spans="1:16" ht="15" hidden="1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9"/>
      <c r="M229" s="10"/>
      <c r="N229" s="11"/>
      <c r="O229" s="11"/>
      <c r="P229" s="11"/>
    </row>
    <row r="230" spans="1:16" ht="15" hidden="1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9"/>
      <c r="M230" s="10"/>
      <c r="N230" s="11"/>
      <c r="O230" s="11"/>
      <c r="P230" s="11"/>
    </row>
    <row r="231" spans="1:16" ht="15" hidden="1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9"/>
      <c r="M231" s="10"/>
      <c r="N231" s="11"/>
      <c r="O231" s="11"/>
      <c r="P231" s="11"/>
    </row>
    <row r="232" spans="1:16" ht="15" hidden="1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9"/>
      <c r="M232" s="10"/>
      <c r="N232" s="11"/>
      <c r="O232" s="11"/>
      <c r="P232" s="11"/>
    </row>
    <row r="233" spans="1:16" ht="15" hidden="1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9"/>
      <c r="M233" s="10"/>
      <c r="N233" s="11"/>
      <c r="O233" s="11"/>
      <c r="P233" s="11"/>
    </row>
    <row r="234" spans="1:16" ht="15" hidden="1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9"/>
      <c r="M234" s="10"/>
      <c r="N234" s="11"/>
      <c r="O234" s="11"/>
      <c r="P234" s="11"/>
    </row>
    <row r="235" spans="1:16" ht="15" hidden="1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9"/>
      <c r="M235" s="10"/>
      <c r="N235" s="11"/>
      <c r="O235" s="11"/>
      <c r="P235" s="11"/>
    </row>
    <row r="236" spans="1:16" ht="15" hidden="1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9"/>
      <c r="M236" s="10"/>
      <c r="N236" s="11"/>
      <c r="O236" s="11"/>
      <c r="P236" s="11"/>
    </row>
    <row r="237" spans="1:16" ht="15" hidden="1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9"/>
      <c r="M237" s="10"/>
      <c r="N237" s="11"/>
      <c r="O237" s="11"/>
      <c r="P237" s="11"/>
    </row>
    <row r="238" spans="1:16" ht="15" hidden="1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9"/>
      <c r="M238" s="10"/>
      <c r="N238" s="11"/>
      <c r="O238" s="11"/>
      <c r="P238" s="11"/>
    </row>
    <row r="239" spans="1:16" ht="15" hidden="1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9"/>
      <c r="M239" s="10"/>
      <c r="N239" s="11"/>
      <c r="O239" s="11"/>
      <c r="P239" s="11"/>
    </row>
    <row r="240" spans="1:16" ht="15" hidden="1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9"/>
      <c r="M240" s="10"/>
      <c r="N240" s="11"/>
      <c r="O240" s="11"/>
      <c r="P240" s="11"/>
    </row>
    <row r="241" spans="1:16" ht="15" hidden="1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9"/>
      <c r="M241" s="10"/>
      <c r="N241" s="11"/>
      <c r="O241" s="11"/>
      <c r="P241" s="11"/>
    </row>
    <row r="242" spans="1:16" ht="15" hidden="1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9"/>
      <c r="M242" s="10"/>
      <c r="N242" s="11"/>
      <c r="O242" s="11"/>
      <c r="P242" s="11"/>
    </row>
    <row r="243" spans="1:16" ht="15" hidden="1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9"/>
      <c r="M243" s="10"/>
      <c r="N243" s="11"/>
      <c r="O243" s="11"/>
      <c r="P243" s="11"/>
    </row>
    <row r="244" spans="1:16" ht="15" hidden="1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9"/>
      <c r="M244" s="10"/>
      <c r="N244" s="11"/>
      <c r="O244" s="11"/>
      <c r="P244" s="11"/>
    </row>
    <row r="245" spans="1:16" ht="15" hidden="1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9"/>
      <c r="M245" s="10"/>
      <c r="N245" s="11"/>
      <c r="O245" s="11"/>
      <c r="P245" s="11"/>
    </row>
    <row r="246" spans="1:16" ht="15" hidden="1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9"/>
      <c r="M246" s="10"/>
      <c r="N246" s="11"/>
      <c r="O246" s="11"/>
      <c r="P246" s="11"/>
    </row>
    <row r="247" spans="1:16" ht="15" hidden="1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9"/>
      <c r="M247" s="10"/>
      <c r="N247" s="11"/>
      <c r="O247" s="11"/>
      <c r="P247" s="11"/>
    </row>
    <row r="248" spans="1:16" ht="15" hidden="1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9"/>
      <c r="M248" s="10"/>
      <c r="N248" s="11"/>
      <c r="O248" s="11"/>
      <c r="P248" s="11"/>
    </row>
    <row r="249" spans="1:16" ht="15" hidden="1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9"/>
      <c r="M249" s="10"/>
      <c r="N249" s="11"/>
      <c r="O249" s="11"/>
      <c r="P249" s="11"/>
    </row>
    <row r="250" spans="1:16" ht="15" hidden="1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9"/>
      <c r="M250" s="10"/>
      <c r="N250" s="11"/>
      <c r="O250" s="11"/>
      <c r="P250" s="11"/>
    </row>
    <row r="251" spans="1:16" ht="15" hidden="1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9"/>
      <c r="M251" s="10"/>
      <c r="N251" s="11"/>
      <c r="O251" s="11"/>
      <c r="P251" s="11"/>
    </row>
    <row r="252" spans="1:16" ht="15" hidden="1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9"/>
      <c r="M252" s="10"/>
      <c r="N252" s="11"/>
      <c r="O252" s="11"/>
      <c r="P252" s="11"/>
    </row>
    <row r="253" spans="1:16" ht="15" hidden="1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9"/>
      <c r="M253" s="10"/>
      <c r="N253" s="11"/>
      <c r="O253" s="11"/>
      <c r="P253" s="11"/>
    </row>
    <row r="254" spans="1:16" ht="15" hidden="1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9"/>
      <c r="M254" s="10"/>
      <c r="N254" s="11"/>
      <c r="O254" s="11"/>
      <c r="P254" s="11"/>
    </row>
    <row r="255" spans="1:16" ht="15" hidden="1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9"/>
      <c r="M255" s="10"/>
      <c r="N255" s="11"/>
      <c r="O255" s="11"/>
      <c r="P255" s="11"/>
    </row>
    <row r="256" spans="1:16" ht="15" hidden="1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9"/>
      <c r="M256" s="10"/>
      <c r="N256" s="11"/>
      <c r="O256" s="11"/>
      <c r="P256" s="11"/>
    </row>
    <row r="257" spans="1:16" ht="15" hidden="1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9"/>
      <c r="M257" s="10"/>
      <c r="N257" s="11"/>
      <c r="O257" s="11"/>
      <c r="P257" s="11"/>
    </row>
    <row r="258" spans="1:16" ht="15" hidden="1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9"/>
      <c r="M258" s="10"/>
      <c r="N258" s="11"/>
      <c r="O258" s="11"/>
      <c r="P258" s="11"/>
    </row>
    <row r="259" spans="1:16" ht="15" hidden="1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9"/>
      <c r="M259" s="10"/>
      <c r="N259" s="11"/>
      <c r="O259" s="11"/>
      <c r="P259" s="11"/>
    </row>
    <row r="260" spans="1:16" ht="15" hidden="1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9"/>
      <c r="M260" s="10"/>
      <c r="N260" s="11"/>
      <c r="O260" s="11"/>
      <c r="P260" s="11"/>
    </row>
    <row r="261" spans="1:16" ht="15" hidden="1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9"/>
      <c r="M261" s="10"/>
      <c r="N261" s="11"/>
      <c r="O261" s="11"/>
      <c r="P261" s="11"/>
    </row>
    <row r="262" spans="1:16" ht="15" hidden="1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9"/>
      <c r="M262" s="10"/>
      <c r="N262" s="11"/>
      <c r="O262" s="11"/>
      <c r="P262" s="11"/>
    </row>
    <row r="263" spans="1:16" ht="15" hidden="1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9"/>
      <c r="M263" s="10"/>
      <c r="N263" s="11"/>
      <c r="O263" s="11"/>
      <c r="P263" s="11"/>
    </row>
    <row r="264" spans="1:16" ht="15" hidden="1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9"/>
      <c r="M264" s="10"/>
      <c r="N264" s="11"/>
      <c r="O264" s="11"/>
      <c r="P264" s="11"/>
    </row>
    <row r="265" spans="1:16" ht="15" hidden="1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9"/>
      <c r="M265" s="10"/>
      <c r="N265" s="11"/>
      <c r="O265" s="11"/>
      <c r="P265" s="11"/>
    </row>
    <row r="266" spans="1:16" ht="15" hidden="1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9"/>
      <c r="M266" s="10"/>
      <c r="N266" s="11"/>
      <c r="O266" s="11"/>
      <c r="P266" s="11"/>
    </row>
    <row r="267" spans="1:16" ht="15" hidden="1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9"/>
      <c r="M267" s="10"/>
      <c r="N267" s="11"/>
      <c r="O267" s="11"/>
      <c r="P267" s="11"/>
    </row>
    <row r="268" spans="1:16" ht="15" hidden="1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9"/>
      <c r="M268" s="10"/>
      <c r="N268" s="11"/>
      <c r="O268" s="11"/>
      <c r="P268" s="11"/>
    </row>
    <row r="269" spans="1:16" ht="15" hidden="1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9"/>
      <c r="M269" s="10"/>
      <c r="N269" s="11"/>
      <c r="O269" s="11"/>
      <c r="P269" s="11"/>
    </row>
    <row r="270" spans="1:16" ht="15" hidden="1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9"/>
      <c r="M270" s="10"/>
      <c r="N270" s="11"/>
      <c r="O270" s="11"/>
      <c r="P270" s="11"/>
    </row>
    <row r="271" spans="1:16" ht="15" hidden="1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9"/>
      <c r="M271" s="10"/>
      <c r="N271" s="11"/>
      <c r="O271" s="11"/>
      <c r="P271" s="11"/>
    </row>
    <row r="272" spans="1:16" ht="15" hidden="1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9"/>
      <c r="M272" s="10"/>
      <c r="N272" s="11"/>
      <c r="O272" s="11"/>
      <c r="P272" s="11"/>
    </row>
    <row r="273" spans="1:16" ht="15" hidden="1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9"/>
      <c r="M273" s="10"/>
      <c r="N273" s="11"/>
      <c r="O273" s="11"/>
      <c r="P273" s="11"/>
    </row>
    <row r="274" spans="1:16" ht="15" hidden="1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9"/>
      <c r="M274" s="10"/>
      <c r="N274" s="11"/>
      <c r="O274" s="11"/>
      <c r="P274" s="11"/>
    </row>
    <row r="275" spans="1:16" ht="15" hidden="1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9"/>
      <c r="M275" s="10"/>
      <c r="N275" s="11"/>
      <c r="O275" s="11"/>
      <c r="P275" s="11"/>
    </row>
    <row r="276" spans="1:16" ht="15" hidden="1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9"/>
      <c r="M276" s="10"/>
      <c r="N276" s="11"/>
      <c r="O276" s="11"/>
      <c r="P276" s="11"/>
    </row>
    <row r="277" spans="1:16" ht="15" hidden="1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9"/>
      <c r="M277" s="10"/>
      <c r="N277" s="11"/>
      <c r="O277" s="11"/>
      <c r="P277" s="11"/>
    </row>
    <row r="278" spans="1:16" ht="15" hidden="1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9"/>
      <c r="M278" s="10"/>
      <c r="N278" s="11"/>
      <c r="O278" s="11"/>
      <c r="P278" s="11"/>
    </row>
    <row r="279" spans="1:16" ht="15" hidden="1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9"/>
      <c r="M279" s="10"/>
      <c r="N279" s="11"/>
      <c r="O279" s="11"/>
      <c r="P279" s="11"/>
    </row>
    <row r="280" spans="1:16" ht="15" hidden="1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9"/>
      <c r="M280" s="10"/>
      <c r="N280" s="11"/>
      <c r="O280" s="11"/>
      <c r="P280" s="11"/>
    </row>
    <row r="281" spans="1:16" ht="15" hidden="1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9"/>
      <c r="M281" s="10"/>
      <c r="N281" s="11"/>
      <c r="O281" s="11"/>
      <c r="P281" s="11"/>
    </row>
    <row r="282" spans="1:16" ht="15" hidden="1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9"/>
      <c r="M282" s="10"/>
      <c r="N282" s="11"/>
      <c r="O282" s="11"/>
      <c r="P282" s="11"/>
    </row>
    <row r="283" spans="1:16" ht="15" hidden="1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9"/>
      <c r="M283" s="10"/>
      <c r="N283" s="11"/>
      <c r="O283" s="11"/>
      <c r="P283" s="11"/>
    </row>
    <row r="284" spans="1:16" ht="15" hidden="1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9"/>
      <c r="M284" s="10"/>
      <c r="N284" s="11"/>
      <c r="O284" s="11"/>
      <c r="P284" s="11"/>
    </row>
    <row r="285" spans="1:16" ht="15" hidden="1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9"/>
      <c r="M285" s="10"/>
      <c r="N285" s="11"/>
      <c r="O285" s="11"/>
      <c r="P285" s="11"/>
    </row>
    <row r="286" spans="1:16" ht="15" hidden="1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9"/>
      <c r="M286" s="10"/>
      <c r="N286" s="11"/>
      <c r="O286" s="11"/>
      <c r="P286" s="11"/>
    </row>
    <row r="287" spans="1:16" ht="15" hidden="1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9"/>
      <c r="M287" s="10"/>
      <c r="N287" s="11"/>
      <c r="O287" s="11"/>
      <c r="P287" s="11"/>
    </row>
    <row r="288" spans="1:16" ht="15" hidden="1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9"/>
      <c r="M288" s="10"/>
      <c r="N288" s="11"/>
      <c r="O288" s="11"/>
      <c r="P288" s="11"/>
    </row>
    <row r="289" spans="1:16" ht="15" hidden="1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9"/>
      <c r="M289" s="10"/>
      <c r="N289" s="11"/>
      <c r="O289" s="11"/>
      <c r="P289" s="11"/>
    </row>
    <row r="290" spans="1:16" ht="15" hidden="1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9"/>
      <c r="M290" s="10"/>
      <c r="N290" s="11"/>
      <c r="O290" s="11"/>
      <c r="P290" s="11"/>
    </row>
    <row r="291" spans="1:16" ht="15" hidden="1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9"/>
      <c r="M291" s="10"/>
      <c r="N291" s="11"/>
      <c r="O291" s="11"/>
      <c r="P291" s="11"/>
    </row>
    <row r="292" spans="1:16" ht="15" hidden="1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9"/>
      <c r="M292" s="10"/>
      <c r="N292" s="11"/>
      <c r="O292" s="11"/>
      <c r="P292" s="11"/>
    </row>
    <row r="293" spans="1:16" ht="15" hidden="1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9"/>
      <c r="M293" s="10"/>
      <c r="N293" s="11"/>
      <c r="O293" s="11"/>
      <c r="P293" s="11"/>
    </row>
    <row r="294" spans="1:16" ht="15" hidden="1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9"/>
      <c r="M294" s="10"/>
      <c r="N294" s="11"/>
      <c r="O294" s="11"/>
      <c r="P294" s="11"/>
    </row>
    <row r="295" spans="1:16" ht="15" hidden="1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9"/>
      <c r="M295" s="10"/>
      <c r="N295" s="11"/>
      <c r="O295" s="11"/>
      <c r="P295" s="11"/>
    </row>
    <row r="296" spans="1:16" ht="15" hidden="1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9"/>
      <c r="M296" s="10"/>
      <c r="N296" s="11"/>
      <c r="O296" s="11"/>
      <c r="P296" s="11"/>
    </row>
    <row r="297" spans="1:16" ht="15" hidden="1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9"/>
      <c r="M297" s="10"/>
      <c r="N297" s="11"/>
      <c r="O297" s="11"/>
      <c r="P297" s="11"/>
    </row>
    <row r="298" spans="1:16" ht="15" hidden="1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9"/>
      <c r="M298" s="10"/>
      <c r="N298" s="11"/>
      <c r="O298" s="11"/>
      <c r="P298" s="11"/>
    </row>
    <row r="299" spans="1:16" ht="15" hidden="1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9"/>
      <c r="M299" s="10"/>
      <c r="N299" s="11"/>
      <c r="O299" s="11"/>
      <c r="P299" s="11"/>
    </row>
    <row r="300" spans="1:16" ht="15" hidden="1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9"/>
      <c r="M300" s="10"/>
      <c r="N300" s="11"/>
      <c r="O300" s="11"/>
      <c r="P300" s="11"/>
    </row>
    <row r="301" spans="1:16" ht="15" hidden="1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9"/>
      <c r="M301" s="10"/>
      <c r="N301" s="11"/>
      <c r="O301" s="11"/>
      <c r="P301" s="11"/>
    </row>
    <row r="302" spans="1:16" ht="15" hidden="1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9"/>
      <c r="M302" s="10"/>
      <c r="N302" s="11"/>
      <c r="O302" s="11"/>
      <c r="P302" s="11"/>
    </row>
    <row r="303" spans="1:16" ht="15" hidden="1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9"/>
      <c r="M303" s="10"/>
      <c r="N303" s="11"/>
      <c r="O303" s="11"/>
      <c r="P303" s="11"/>
    </row>
    <row r="304" spans="1:16" ht="15" hidden="1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9"/>
      <c r="M304" s="10"/>
      <c r="N304" s="11"/>
      <c r="O304" s="11"/>
      <c r="P304" s="11"/>
    </row>
    <row r="305" spans="1:16" ht="15" hidden="1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9"/>
      <c r="M305" s="10"/>
      <c r="N305" s="11"/>
      <c r="O305" s="11"/>
      <c r="P305" s="11"/>
    </row>
    <row r="306" spans="1:16" ht="15" hidden="1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9"/>
      <c r="M306" s="10"/>
      <c r="N306" s="11"/>
      <c r="O306" s="11"/>
      <c r="P306" s="11"/>
    </row>
    <row r="307" spans="1:16" ht="15" hidden="1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9"/>
      <c r="M307" s="10"/>
      <c r="N307" s="11"/>
      <c r="O307" s="11"/>
      <c r="P307" s="11"/>
    </row>
    <row r="308" spans="1:16" ht="15" hidden="1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9"/>
      <c r="M308" s="10"/>
      <c r="N308" s="11"/>
      <c r="O308" s="11"/>
      <c r="P308" s="11"/>
    </row>
    <row r="309" spans="1:16" ht="15" hidden="1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9"/>
      <c r="M309" s="10"/>
      <c r="N309" s="11"/>
      <c r="O309" s="11"/>
      <c r="P309" s="11"/>
    </row>
    <row r="310" spans="1:16" ht="15" hidden="1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9"/>
      <c r="M310" s="10"/>
      <c r="N310" s="11"/>
      <c r="O310" s="11"/>
      <c r="P310" s="11"/>
    </row>
    <row r="311" spans="1:16" ht="15" hidden="1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9"/>
      <c r="M311" s="10"/>
      <c r="N311" s="11"/>
      <c r="O311" s="11"/>
      <c r="P311" s="11"/>
    </row>
    <row r="312" spans="1:16" ht="15" hidden="1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9"/>
      <c r="M312" s="10"/>
      <c r="N312" s="11"/>
      <c r="O312" s="11"/>
      <c r="P312" s="11"/>
    </row>
    <row r="313" spans="1:16" ht="15" hidden="1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9"/>
      <c r="M313" s="10"/>
      <c r="N313" s="11"/>
      <c r="O313" s="11"/>
      <c r="P313" s="11"/>
    </row>
    <row r="314" spans="1:16" ht="15" hidden="1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9"/>
      <c r="M314" s="10"/>
      <c r="N314" s="11"/>
      <c r="O314" s="11"/>
      <c r="P314" s="11"/>
    </row>
    <row r="315" spans="1:16" ht="15" hidden="1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9"/>
      <c r="M315" s="10"/>
      <c r="N315" s="11"/>
      <c r="O315" s="11"/>
      <c r="P315" s="11"/>
    </row>
    <row r="316" spans="1:16" ht="15" hidden="1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9"/>
      <c r="M316" s="10"/>
      <c r="N316" s="11"/>
      <c r="O316" s="11"/>
      <c r="P316" s="11"/>
    </row>
    <row r="317" spans="1:16" ht="15" hidden="1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9"/>
      <c r="M317" s="10"/>
      <c r="N317" s="11"/>
      <c r="O317" s="11"/>
      <c r="P317" s="11"/>
    </row>
    <row r="318" spans="1:16" ht="15" hidden="1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9"/>
      <c r="M318" s="10"/>
      <c r="N318" s="11"/>
      <c r="O318" s="11"/>
      <c r="P318" s="11"/>
    </row>
    <row r="319" spans="1:16" ht="15" hidden="1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9"/>
      <c r="M319" s="10"/>
      <c r="N319" s="11"/>
      <c r="O319" s="11"/>
      <c r="P319" s="11"/>
    </row>
    <row r="320" spans="1:16" ht="15" hidden="1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9"/>
      <c r="M320" s="10"/>
      <c r="N320" s="11"/>
      <c r="O320" s="11"/>
      <c r="P320" s="11"/>
    </row>
    <row r="321" spans="1:16" ht="15" hidden="1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9"/>
      <c r="M321" s="10"/>
      <c r="N321" s="11"/>
      <c r="O321" s="11"/>
      <c r="P321" s="11"/>
    </row>
    <row r="322" spans="1:16" ht="15" hidden="1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9"/>
      <c r="M322" s="10"/>
      <c r="N322" s="11"/>
      <c r="O322" s="11"/>
      <c r="P322" s="11"/>
    </row>
    <row r="323" spans="1:16" ht="15" hidden="1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9"/>
      <c r="M323" s="10"/>
      <c r="N323" s="11"/>
      <c r="O323" s="11"/>
      <c r="P323" s="11"/>
    </row>
    <row r="324" spans="1:16" ht="15" hidden="1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9"/>
      <c r="M324" s="10"/>
      <c r="N324" s="11"/>
      <c r="O324" s="11"/>
      <c r="P324" s="11"/>
    </row>
    <row r="325" spans="1:16" ht="15" hidden="1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9"/>
      <c r="M325" s="10"/>
      <c r="N325" s="11"/>
      <c r="O325" s="11"/>
      <c r="P325" s="11"/>
    </row>
    <row r="326" spans="1:16" ht="15" hidden="1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9"/>
      <c r="M326" s="10"/>
      <c r="N326" s="11"/>
      <c r="O326" s="11"/>
      <c r="P326" s="11"/>
    </row>
    <row r="327" spans="1:16" ht="15" hidden="1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9"/>
      <c r="M327" s="10"/>
      <c r="N327" s="11"/>
      <c r="O327" s="11"/>
      <c r="P327" s="11"/>
    </row>
    <row r="328" spans="1:16" ht="15" hidden="1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9"/>
      <c r="M328" s="10"/>
      <c r="N328" s="11"/>
      <c r="O328" s="11"/>
      <c r="P328" s="11"/>
    </row>
    <row r="329" spans="1:16" ht="15" hidden="1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9"/>
      <c r="M329" s="10"/>
      <c r="N329" s="11"/>
      <c r="O329" s="11"/>
      <c r="P329" s="11"/>
    </row>
    <row r="330" spans="1:16" ht="15" hidden="1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9"/>
      <c r="M330" s="10"/>
      <c r="N330" s="11"/>
      <c r="O330" s="11"/>
      <c r="P330" s="11"/>
    </row>
    <row r="331" spans="1:16" ht="15" hidden="1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9"/>
      <c r="M331" s="10"/>
      <c r="N331" s="11"/>
      <c r="O331" s="11"/>
      <c r="P331" s="11"/>
    </row>
    <row r="332" spans="1:16" ht="15" hidden="1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9"/>
      <c r="M332" s="10"/>
      <c r="N332" s="11"/>
      <c r="O332" s="11"/>
      <c r="P332" s="11"/>
    </row>
    <row r="333" spans="1:16" ht="15" hidden="1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9"/>
      <c r="M333" s="10"/>
      <c r="N333" s="11"/>
      <c r="O333" s="11"/>
      <c r="P333" s="11"/>
    </row>
    <row r="334" spans="1:16" ht="15" hidden="1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9"/>
      <c r="M334" s="10"/>
      <c r="N334" s="11"/>
      <c r="O334" s="11"/>
      <c r="P334" s="11"/>
    </row>
    <row r="335" spans="1:16" ht="15" hidden="1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9"/>
      <c r="M335" s="10"/>
      <c r="N335" s="11"/>
      <c r="O335" s="11"/>
      <c r="P335" s="11"/>
    </row>
    <row r="336" spans="1:16" ht="15" hidden="1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9"/>
      <c r="M336" s="10"/>
      <c r="N336" s="11"/>
      <c r="O336" s="11"/>
      <c r="P336" s="11"/>
    </row>
    <row r="337" spans="1:16" ht="15" hidden="1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9"/>
      <c r="M337" s="10"/>
      <c r="N337" s="11"/>
      <c r="O337" s="11"/>
      <c r="P337" s="11"/>
    </row>
    <row r="338" spans="1:16" ht="15" hidden="1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9"/>
      <c r="M338" s="10"/>
      <c r="N338" s="11"/>
      <c r="O338" s="11"/>
      <c r="P338" s="11"/>
    </row>
    <row r="339" spans="1:16" ht="15" hidden="1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9"/>
      <c r="M339" s="10"/>
      <c r="N339" s="11"/>
      <c r="O339" s="11"/>
      <c r="P339" s="11"/>
    </row>
    <row r="340" spans="1:16" ht="15" hidden="1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9"/>
      <c r="M340" s="10"/>
      <c r="N340" s="11"/>
      <c r="O340" s="11"/>
      <c r="P340" s="11"/>
    </row>
    <row r="341" spans="1:16" ht="15" hidden="1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9"/>
      <c r="M341" s="10"/>
      <c r="N341" s="11"/>
      <c r="O341" s="11"/>
      <c r="P341" s="11"/>
    </row>
    <row r="342" spans="1:16" ht="15" hidden="1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9"/>
      <c r="M342" s="10"/>
      <c r="N342" s="11"/>
      <c r="O342" s="11"/>
      <c r="P342" s="11"/>
    </row>
    <row r="343" spans="1:16" ht="15" hidden="1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9"/>
      <c r="M343" s="10"/>
      <c r="N343" s="11"/>
      <c r="O343" s="11"/>
      <c r="P343" s="11"/>
    </row>
    <row r="344" spans="1:16" ht="15" hidden="1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9"/>
      <c r="M344" s="10"/>
      <c r="N344" s="11"/>
      <c r="O344" s="11"/>
      <c r="P344" s="11"/>
    </row>
    <row r="345" spans="1:16" ht="15" hidden="1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9"/>
      <c r="M345" s="10"/>
      <c r="N345" s="11"/>
      <c r="O345" s="11"/>
      <c r="P345" s="11"/>
    </row>
    <row r="346" spans="1:16" ht="15" hidden="1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9"/>
      <c r="M346" s="10"/>
      <c r="N346" s="11"/>
      <c r="O346" s="11"/>
      <c r="P346" s="11"/>
    </row>
    <row r="347" spans="1:16" ht="15" hidden="1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9"/>
      <c r="M347" s="10"/>
      <c r="N347" s="11"/>
      <c r="O347" s="11"/>
      <c r="P347" s="11"/>
    </row>
    <row r="348" spans="1:16" ht="15" hidden="1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9"/>
      <c r="M348" s="10"/>
      <c r="N348" s="11"/>
      <c r="O348" s="11"/>
      <c r="P348" s="11"/>
    </row>
    <row r="349" spans="1:16" ht="15" hidden="1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9"/>
      <c r="M349" s="10"/>
      <c r="N349" s="11"/>
      <c r="O349" s="11"/>
      <c r="P349" s="11"/>
    </row>
    <row r="350" spans="1:16" ht="15" hidden="1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9"/>
      <c r="M350" s="10"/>
      <c r="N350" s="11"/>
      <c r="O350" s="11"/>
      <c r="P350" s="11"/>
    </row>
    <row r="351" spans="1:16" ht="15" hidden="1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9"/>
      <c r="M351" s="10"/>
      <c r="N351" s="11"/>
      <c r="O351" s="11"/>
      <c r="P351" s="11"/>
    </row>
    <row r="352" spans="1:16" ht="15" hidden="1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9"/>
      <c r="M352" s="10"/>
      <c r="N352" s="11"/>
      <c r="O352" s="11"/>
      <c r="P352" s="11"/>
    </row>
    <row r="353" spans="1:16" ht="15" hidden="1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9"/>
      <c r="M353" s="10"/>
      <c r="N353" s="11"/>
      <c r="O353" s="11"/>
      <c r="P353" s="11"/>
    </row>
    <row r="354" spans="1:16" ht="15" hidden="1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9"/>
      <c r="M354" s="10"/>
      <c r="N354" s="11"/>
      <c r="O354" s="11"/>
      <c r="P354" s="11"/>
    </row>
    <row r="355" spans="1:16" ht="15" hidden="1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9"/>
      <c r="M355" s="10"/>
      <c r="N355" s="11"/>
      <c r="O355" s="11"/>
      <c r="P355" s="11"/>
    </row>
    <row r="356" spans="1:16" ht="15" hidden="1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9"/>
      <c r="M356" s="10"/>
      <c r="N356" s="11"/>
      <c r="O356" s="11"/>
      <c r="P356" s="11"/>
    </row>
    <row r="357" spans="1:16" ht="15" hidden="1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9"/>
      <c r="M357" s="10"/>
      <c r="N357" s="11"/>
      <c r="O357" s="11"/>
      <c r="P357" s="11"/>
    </row>
    <row r="358" spans="1:16" ht="15" hidden="1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9"/>
      <c r="M358" s="10"/>
      <c r="N358" s="11"/>
      <c r="O358" s="11"/>
      <c r="P358" s="11"/>
    </row>
    <row r="359" spans="1:16" ht="15" hidden="1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9"/>
      <c r="M359" s="10"/>
      <c r="N359" s="11"/>
      <c r="O359" s="11"/>
      <c r="P359" s="11"/>
    </row>
    <row r="360" spans="1:16" ht="15" hidden="1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9"/>
      <c r="M360" s="10"/>
      <c r="N360" s="11"/>
      <c r="O360" s="11"/>
      <c r="P360" s="11"/>
    </row>
    <row r="361" spans="1:16" ht="15" hidden="1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9"/>
      <c r="M361" s="10"/>
      <c r="N361" s="11"/>
      <c r="O361" s="11"/>
      <c r="P361" s="11"/>
    </row>
    <row r="362" spans="1:16" ht="15" hidden="1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9"/>
      <c r="M362" s="10"/>
      <c r="N362" s="11"/>
      <c r="O362" s="11"/>
      <c r="P362" s="11"/>
    </row>
    <row r="363" spans="1:16" ht="15" hidden="1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9"/>
      <c r="M363" s="10"/>
      <c r="N363" s="11"/>
      <c r="O363" s="11"/>
      <c r="P363" s="11"/>
    </row>
    <row r="364" spans="1:16" ht="15" hidden="1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9"/>
      <c r="M364" s="10"/>
      <c r="N364" s="11"/>
      <c r="O364" s="11"/>
      <c r="P364" s="11"/>
    </row>
    <row r="365" spans="1:16" ht="15" hidden="1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9"/>
      <c r="M365" s="10"/>
      <c r="N365" s="11"/>
      <c r="O365" s="11"/>
      <c r="P365" s="11"/>
    </row>
    <row r="366" spans="1:16" ht="15" hidden="1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9"/>
      <c r="M366" s="10"/>
      <c r="N366" s="11"/>
      <c r="O366" s="11"/>
      <c r="P366" s="11"/>
    </row>
    <row r="367" spans="1:16" ht="15" hidden="1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9"/>
      <c r="M367" s="10"/>
      <c r="N367" s="11"/>
      <c r="O367" s="11"/>
      <c r="P367" s="11"/>
    </row>
    <row r="368" spans="1:16" ht="15" hidden="1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9"/>
      <c r="M368" s="10"/>
      <c r="N368" s="11"/>
      <c r="O368" s="11"/>
      <c r="P368" s="11"/>
    </row>
    <row r="369" spans="1:16" ht="15" hidden="1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9"/>
      <c r="M369" s="10"/>
      <c r="N369" s="11"/>
      <c r="O369" s="11"/>
      <c r="P369" s="11"/>
    </row>
    <row r="370" spans="1:16" ht="15" hidden="1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9"/>
      <c r="M370" s="10"/>
      <c r="N370" s="11"/>
      <c r="O370" s="11"/>
      <c r="P370" s="11"/>
    </row>
    <row r="371" spans="1:16" ht="15" hidden="1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9"/>
      <c r="M371" s="10"/>
      <c r="N371" s="11"/>
      <c r="O371" s="11"/>
      <c r="P371" s="11"/>
    </row>
    <row r="372" spans="1:16" ht="15" hidden="1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9"/>
      <c r="M372" s="10"/>
      <c r="N372" s="11"/>
      <c r="O372" s="11"/>
      <c r="P372" s="11"/>
    </row>
    <row r="373" spans="1:16" ht="15" hidden="1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9"/>
      <c r="M373" s="10"/>
      <c r="N373" s="11"/>
      <c r="O373" s="11"/>
      <c r="P373" s="11"/>
    </row>
    <row r="374" spans="1:16" ht="15" hidden="1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9"/>
      <c r="M374" s="10"/>
      <c r="N374" s="11"/>
      <c r="O374" s="11"/>
      <c r="P374" s="11"/>
    </row>
    <row r="375" spans="1:16" ht="15" hidden="1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9"/>
      <c r="M375" s="10"/>
      <c r="N375" s="11"/>
      <c r="O375" s="11"/>
      <c r="P375" s="11"/>
    </row>
    <row r="376" spans="1:16" ht="15" hidden="1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9"/>
      <c r="M376" s="10"/>
      <c r="N376" s="11"/>
      <c r="O376" s="11"/>
      <c r="P376" s="11"/>
    </row>
    <row r="377" spans="1:16" ht="15" hidden="1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9"/>
      <c r="M377" s="10"/>
      <c r="N377" s="11"/>
      <c r="O377" s="11"/>
      <c r="P377" s="11"/>
    </row>
    <row r="378" spans="1:16" ht="15" hidden="1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9"/>
      <c r="M378" s="10"/>
      <c r="N378" s="11"/>
      <c r="O378" s="11"/>
      <c r="P378" s="11"/>
    </row>
    <row r="379" spans="1:16" ht="15" hidden="1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9"/>
      <c r="M379" s="10"/>
      <c r="N379" s="11"/>
      <c r="O379" s="11"/>
      <c r="P379" s="11"/>
    </row>
    <row r="380" spans="1:16" ht="15" hidden="1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9"/>
      <c r="M380" s="10"/>
      <c r="N380" s="11"/>
      <c r="O380" s="11"/>
      <c r="P380" s="11"/>
    </row>
    <row r="381" spans="1:16" ht="15" hidden="1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9"/>
      <c r="M381" s="10"/>
      <c r="N381" s="11"/>
      <c r="O381" s="11"/>
      <c r="P381" s="11"/>
    </row>
    <row r="382" spans="1:16" ht="15" hidden="1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9"/>
      <c r="M382" s="10"/>
      <c r="N382" s="11"/>
      <c r="O382" s="11"/>
      <c r="P382" s="11"/>
    </row>
    <row r="383" spans="1:16" ht="15" hidden="1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9"/>
      <c r="M383" s="10"/>
      <c r="N383" s="11"/>
      <c r="O383" s="11"/>
      <c r="P383" s="11"/>
    </row>
    <row r="384" spans="1:16" ht="15" hidden="1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9"/>
      <c r="M384" s="10"/>
      <c r="N384" s="11"/>
      <c r="O384" s="11"/>
      <c r="P384" s="11"/>
    </row>
    <row r="385" spans="1:16" ht="15" hidden="1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9"/>
      <c r="M385" s="10"/>
      <c r="N385" s="11"/>
      <c r="O385" s="11"/>
      <c r="P385" s="11"/>
    </row>
    <row r="386" spans="1:16" ht="15" hidden="1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9"/>
      <c r="M386" s="10"/>
      <c r="N386" s="11"/>
      <c r="O386" s="11"/>
      <c r="P386" s="11"/>
    </row>
    <row r="387" spans="1:16" ht="15" hidden="1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9"/>
      <c r="M387" s="10"/>
      <c r="N387" s="11"/>
      <c r="O387" s="11"/>
      <c r="P387" s="11"/>
    </row>
    <row r="388" spans="1:16" ht="15" hidden="1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9"/>
      <c r="M388" s="10"/>
      <c r="N388" s="11"/>
      <c r="O388" s="11"/>
      <c r="P388" s="11"/>
    </row>
    <row r="389" spans="1:16" ht="15" hidden="1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9"/>
      <c r="M389" s="10"/>
      <c r="N389" s="11"/>
      <c r="O389" s="11"/>
      <c r="P389" s="11"/>
    </row>
    <row r="390" spans="1:16" ht="15" hidden="1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9"/>
      <c r="M390" s="10"/>
      <c r="N390" s="11"/>
      <c r="O390" s="11"/>
      <c r="P390" s="11"/>
    </row>
    <row r="391" spans="1:16" ht="15" hidden="1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9"/>
      <c r="M391" s="10"/>
      <c r="N391" s="11"/>
      <c r="O391" s="11"/>
      <c r="P391" s="11"/>
    </row>
    <row r="392" spans="1:16" ht="15" hidden="1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9"/>
      <c r="M392" s="10"/>
      <c r="N392" s="11"/>
      <c r="O392" s="11"/>
      <c r="P392" s="11"/>
    </row>
    <row r="393" spans="1:16" ht="15" hidden="1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9"/>
      <c r="M393" s="10"/>
      <c r="N393" s="11"/>
      <c r="O393" s="11"/>
      <c r="P393" s="11"/>
    </row>
    <row r="394" spans="1:16" ht="15" hidden="1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9"/>
      <c r="M394" s="10"/>
      <c r="N394" s="11"/>
      <c r="O394" s="11"/>
      <c r="P394" s="11"/>
    </row>
    <row r="395" spans="1:16" ht="15" hidden="1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9"/>
      <c r="M395" s="10"/>
      <c r="N395" s="11"/>
      <c r="O395" s="11"/>
      <c r="P395" s="11"/>
    </row>
    <row r="396" spans="1:16" ht="15" hidden="1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9"/>
      <c r="M396" s="10"/>
      <c r="N396" s="11"/>
      <c r="O396" s="11"/>
      <c r="P396" s="11"/>
    </row>
    <row r="397" spans="1:16" ht="15" hidden="1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9"/>
      <c r="M397" s="10"/>
      <c r="N397" s="11"/>
      <c r="O397" s="11"/>
      <c r="P397" s="11"/>
    </row>
    <row r="398" spans="1:16" ht="15" hidden="1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9"/>
      <c r="M398" s="10"/>
      <c r="N398" s="11"/>
      <c r="O398" s="11"/>
      <c r="P398" s="11"/>
    </row>
    <row r="399" spans="1:16" ht="15" hidden="1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9"/>
      <c r="M399" s="10"/>
      <c r="N399" s="11"/>
      <c r="O399" s="11"/>
      <c r="P399" s="11"/>
    </row>
    <row r="400" spans="1:16" ht="15" hidden="1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9"/>
      <c r="M400" s="10"/>
      <c r="N400" s="11"/>
      <c r="O400" s="11"/>
      <c r="P400" s="11"/>
    </row>
    <row r="401" spans="1:16" ht="15" hidden="1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9"/>
      <c r="M401" s="10"/>
      <c r="N401" s="11"/>
      <c r="O401" s="11"/>
      <c r="P401" s="11"/>
    </row>
    <row r="402" spans="1:16" ht="15" hidden="1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9"/>
      <c r="M402" s="10"/>
      <c r="N402" s="11"/>
      <c r="O402" s="11"/>
      <c r="P402" s="11"/>
    </row>
    <row r="403" spans="1:16" ht="15" hidden="1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9"/>
      <c r="M403" s="10"/>
      <c r="N403" s="11"/>
      <c r="O403" s="11"/>
      <c r="P403" s="11"/>
    </row>
    <row r="404" spans="1:16" ht="15" hidden="1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9"/>
      <c r="M404" s="10"/>
      <c r="N404" s="11"/>
      <c r="O404" s="11"/>
      <c r="P404" s="11"/>
    </row>
    <row r="405" spans="1:16" ht="15" hidden="1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9"/>
      <c r="M405" s="10"/>
      <c r="N405" s="11"/>
      <c r="O405" s="11"/>
      <c r="P405" s="11"/>
    </row>
    <row r="406" spans="1:16" ht="15" hidden="1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9"/>
      <c r="M406" s="10"/>
      <c r="N406" s="11"/>
      <c r="O406" s="11"/>
      <c r="P406" s="11"/>
    </row>
    <row r="407" spans="1:16" ht="15" hidden="1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9"/>
      <c r="M407" s="10"/>
      <c r="N407" s="11"/>
      <c r="O407" s="11"/>
      <c r="P407" s="11"/>
    </row>
    <row r="408" spans="1:16" ht="15" hidden="1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9"/>
      <c r="M408" s="10"/>
      <c r="N408" s="11"/>
      <c r="O408" s="11"/>
      <c r="P408" s="11"/>
    </row>
    <row r="409" spans="1:16" ht="15" hidden="1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9"/>
      <c r="M409" s="10"/>
      <c r="N409" s="11"/>
      <c r="O409" s="11"/>
      <c r="P409" s="11"/>
    </row>
    <row r="410" spans="1:16" ht="15" hidden="1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9"/>
      <c r="M410" s="10"/>
      <c r="N410" s="11"/>
      <c r="O410" s="11"/>
      <c r="P410" s="11"/>
    </row>
    <row r="411" spans="1:16" ht="15" hidden="1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9"/>
      <c r="M411" s="10"/>
      <c r="N411" s="11"/>
      <c r="O411" s="11"/>
      <c r="P411" s="11"/>
    </row>
    <row r="412" spans="1:16" ht="15" hidden="1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9"/>
      <c r="M412" s="10"/>
      <c r="N412" s="11"/>
      <c r="O412" s="11"/>
      <c r="P412" s="11"/>
    </row>
    <row r="413" spans="1:16" ht="15" hidden="1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9"/>
      <c r="M413" s="10"/>
      <c r="N413" s="11"/>
      <c r="O413" s="11"/>
      <c r="P413" s="11"/>
    </row>
    <row r="414" spans="1:16" ht="15" hidden="1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9"/>
      <c r="M414" s="10"/>
      <c r="N414" s="11"/>
      <c r="O414" s="11"/>
      <c r="P414" s="11"/>
    </row>
    <row r="415" spans="1:16" ht="15" hidden="1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9"/>
      <c r="M415" s="10"/>
      <c r="N415" s="11"/>
      <c r="O415" s="11"/>
      <c r="P415" s="11"/>
    </row>
    <row r="416" spans="1:16" ht="15" hidden="1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9"/>
      <c r="M416" s="10"/>
      <c r="N416" s="11"/>
      <c r="O416" s="11"/>
      <c r="P416" s="11"/>
    </row>
    <row r="417" spans="1:16" ht="15" hidden="1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9"/>
      <c r="M417" s="10"/>
      <c r="N417" s="11"/>
      <c r="O417" s="11"/>
      <c r="P417" s="11"/>
    </row>
    <row r="418" spans="1:16" ht="15" hidden="1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9"/>
      <c r="M418" s="10"/>
      <c r="N418" s="11"/>
      <c r="O418" s="11"/>
      <c r="P418" s="11"/>
    </row>
    <row r="419" spans="1:16" ht="15" hidden="1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9"/>
      <c r="M419" s="10"/>
      <c r="N419" s="11"/>
      <c r="O419" s="11"/>
      <c r="P419" s="11"/>
    </row>
    <row r="420" spans="1:16" ht="15" hidden="1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9"/>
      <c r="M420" s="10"/>
      <c r="N420" s="11"/>
      <c r="O420" s="11"/>
      <c r="P420" s="11"/>
    </row>
    <row r="421" spans="1:16" ht="15" hidden="1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9"/>
      <c r="M421" s="10"/>
      <c r="N421" s="11"/>
      <c r="O421" s="11"/>
      <c r="P421" s="11"/>
    </row>
    <row r="422" spans="1:16" ht="15" hidden="1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9"/>
      <c r="M422" s="10"/>
      <c r="N422" s="11"/>
      <c r="O422" s="11"/>
      <c r="P422" s="11"/>
    </row>
    <row r="423" spans="1:16" ht="15" hidden="1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9"/>
      <c r="M423" s="10"/>
      <c r="N423" s="11"/>
      <c r="O423" s="11"/>
      <c r="P423" s="11"/>
    </row>
    <row r="424" spans="1:16" ht="15" hidden="1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9"/>
      <c r="M424" s="10"/>
      <c r="N424" s="11"/>
      <c r="O424" s="11"/>
      <c r="P424" s="11"/>
    </row>
    <row r="425" spans="1:16" ht="15" hidden="1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9"/>
      <c r="M425" s="10"/>
      <c r="N425" s="11"/>
      <c r="O425" s="11"/>
      <c r="P425" s="11"/>
    </row>
    <row r="426" spans="1:16" ht="15" hidden="1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9"/>
      <c r="M426" s="10"/>
      <c r="N426" s="11"/>
      <c r="O426" s="11"/>
      <c r="P426" s="11"/>
    </row>
    <row r="427" spans="1:16" ht="15" hidden="1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9"/>
      <c r="M427" s="10"/>
      <c r="N427" s="11"/>
      <c r="O427" s="11"/>
      <c r="P427" s="11"/>
    </row>
    <row r="428" spans="1:16" ht="15" hidden="1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9"/>
      <c r="M428" s="10"/>
      <c r="N428" s="11"/>
      <c r="O428" s="11"/>
      <c r="P428" s="11"/>
    </row>
    <row r="429" spans="1:16" ht="15" hidden="1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9"/>
      <c r="M429" s="10"/>
      <c r="N429" s="11"/>
      <c r="O429" s="11"/>
      <c r="P429" s="11"/>
    </row>
    <row r="430" spans="1:16" ht="15" hidden="1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9"/>
      <c r="M430" s="10"/>
      <c r="N430" s="11"/>
      <c r="O430" s="11"/>
      <c r="P430" s="11"/>
    </row>
    <row r="431" spans="1:16" ht="15" hidden="1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9"/>
      <c r="M431" s="10"/>
      <c r="N431" s="11"/>
      <c r="O431" s="11"/>
      <c r="P431" s="11"/>
    </row>
    <row r="432" spans="1:16" ht="15" hidden="1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9"/>
      <c r="M432" s="10"/>
      <c r="N432" s="11"/>
      <c r="O432" s="11"/>
      <c r="P432" s="11"/>
    </row>
    <row r="433" spans="1:16" ht="15" hidden="1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9"/>
      <c r="M433" s="10"/>
      <c r="N433" s="11"/>
      <c r="O433" s="11"/>
      <c r="P433" s="11"/>
    </row>
    <row r="434" spans="1:16" ht="15" hidden="1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9"/>
      <c r="M434" s="10"/>
      <c r="N434" s="11"/>
      <c r="O434" s="11"/>
      <c r="P434" s="11"/>
    </row>
    <row r="435" spans="1:16" ht="15" hidden="1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9"/>
      <c r="M435" s="10"/>
      <c r="N435" s="11"/>
      <c r="O435" s="11"/>
      <c r="P435" s="11"/>
    </row>
    <row r="436" spans="1:16" ht="15" hidden="1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9"/>
      <c r="M436" s="10"/>
      <c r="N436" s="11"/>
      <c r="O436" s="11"/>
      <c r="P436" s="11"/>
    </row>
    <row r="437" spans="1:16" ht="15" hidden="1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9"/>
      <c r="M437" s="10"/>
      <c r="N437" s="11"/>
      <c r="O437" s="11"/>
      <c r="P437" s="11"/>
    </row>
    <row r="438" spans="1:16" ht="15" hidden="1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9"/>
      <c r="M438" s="10"/>
      <c r="N438" s="11"/>
      <c r="O438" s="11"/>
      <c r="P438" s="11"/>
    </row>
    <row r="439" spans="1:16" ht="15" hidden="1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9"/>
      <c r="M439" s="10"/>
      <c r="N439" s="11"/>
      <c r="O439" s="11"/>
      <c r="P439" s="11"/>
    </row>
    <row r="440" spans="1:16" ht="15" hidden="1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9"/>
      <c r="M440" s="10"/>
      <c r="N440" s="11"/>
      <c r="O440" s="11"/>
      <c r="P440" s="11"/>
    </row>
    <row r="441" spans="1:16" ht="15" hidden="1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9"/>
      <c r="M441" s="10"/>
      <c r="N441" s="11"/>
      <c r="O441" s="11"/>
      <c r="P441" s="11"/>
    </row>
    <row r="442" spans="1:16" ht="15" hidden="1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9"/>
      <c r="M442" s="10"/>
      <c r="N442" s="11"/>
      <c r="O442" s="11"/>
      <c r="P442" s="11"/>
    </row>
    <row r="443" spans="1:16" ht="15" hidden="1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9"/>
      <c r="M443" s="10"/>
      <c r="N443" s="11"/>
      <c r="O443" s="11"/>
      <c r="P443" s="11"/>
    </row>
    <row r="444" spans="1:16" ht="15" hidden="1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9"/>
      <c r="M444" s="10"/>
      <c r="N444" s="11"/>
      <c r="O444" s="11"/>
      <c r="P444" s="11"/>
    </row>
    <row r="445" spans="1:16" ht="15" hidden="1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9"/>
      <c r="M445" s="10"/>
      <c r="N445" s="11"/>
      <c r="O445" s="11"/>
      <c r="P445" s="11"/>
    </row>
    <row r="446" spans="1:16" ht="15" hidden="1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9"/>
      <c r="M446" s="10"/>
      <c r="N446" s="11"/>
      <c r="O446" s="11"/>
      <c r="P446" s="11"/>
    </row>
    <row r="447" spans="1:16" ht="15" hidden="1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9"/>
      <c r="M447" s="10"/>
      <c r="N447" s="11"/>
      <c r="O447" s="11"/>
      <c r="P447" s="11"/>
    </row>
    <row r="448" spans="1:16" ht="15" hidden="1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9"/>
      <c r="M448" s="10"/>
      <c r="N448" s="11"/>
      <c r="O448" s="11"/>
      <c r="P448" s="11"/>
    </row>
    <row r="449" spans="1:16" ht="15" hidden="1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9"/>
      <c r="M449" s="10"/>
      <c r="N449" s="11"/>
      <c r="O449" s="11"/>
      <c r="P449" s="11"/>
    </row>
    <row r="450" spans="1:16" ht="15" hidden="1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9"/>
      <c r="M450" s="10"/>
      <c r="N450" s="11"/>
      <c r="O450" s="11"/>
      <c r="P450" s="11"/>
    </row>
    <row r="451" spans="1:16" ht="15" hidden="1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9"/>
      <c r="M451" s="10"/>
      <c r="N451" s="11"/>
      <c r="O451" s="11"/>
      <c r="P451" s="11"/>
    </row>
    <row r="452" spans="1:16" ht="15" hidden="1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9"/>
      <c r="M452" s="10"/>
      <c r="N452" s="11"/>
      <c r="O452" s="11"/>
      <c r="P452" s="11"/>
    </row>
    <row r="453" spans="1:16" ht="15" hidden="1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9"/>
      <c r="M453" s="10"/>
      <c r="N453" s="11"/>
      <c r="O453" s="11"/>
      <c r="P453" s="11"/>
    </row>
    <row r="454" spans="1:16" ht="15" hidden="1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9"/>
      <c r="M454" s="10"/>
      <c r="N454" s="11"/>
      <c r="O454" s="11"/>
      <c r="P454" s="11"/>
    </row>
    <row r="455" spans="1:16" ht="15" hidden="1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9"/>
      <c r="M455" s="10"/>
      <c r="N455" s="11"/>
      <c r="O455" s="11"/>
      <c r="P455" s="11"/>
    </row>
    <row r="456" spans="1:16" ht="15" hidden="1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9"/>
      <c r="M456" s="10"/>
      <c r="N456" s="11"/>
      <c r="O456" s="11"/>
      <c r="P456" s="11"/>
    </row>
    <row r="457" spans="1:16" ht="15" hidden="1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9"/>
      <c r="M457" s="10"/>
      <c r="N457" s="11"/>
      <c r="O457" s="11"/>
      <c r="P457" s="11"/>
    </row>
    <row r="458" spans="1:16" ht="15" hidden="1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9"/>
      <c r="M458" s="10"/>
      <c r="N458" s="11"/>
      <c r="O458" s="11"/>
      <c r="P458" s="11"/>
    </row>
    <row r="459" spans="1:16" ht="15" hidden="1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9"/>
      <c r="M459" s="10"/>
      <c r="N459" s="11"/>
      <c r="O459" s="11"/>
      <c r="P459" s="11"/>
    </row>
    <row r="460" spans="1:16" ht="15" hidden="1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9"/>
      <c r="M460" s="10"/>
      <c r="N460" s="11"/>
      <c r="O460" s="11"/>
      <c r="P460" s="11"/>
    </row>
    <row r="461" spans="1:16" ht="15" hidden="1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9"/>
      <c r="M461" s="10"/>
      <c r="N461" s="11"/>
      <c r="O461" s="11"/>
      <c r="P461" s="11"/>
    </row>
    <row r="462" spans="1:16" ht="15" hidden="1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9"/>
      <c r="M462" s="10"/>
      <c r="N462" s="11"/>
      <c r="O462" s="11"/>
      <c r="P462" s="11"/>
    </row>
    <row r="463" spans="1:16" ht="15" hidden="1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9"/>
      <c r="M463" s="10"/>
      <c r="N463" s="11"/>
      <c r="O463" s="11"/>
      <c r="P463" s="11"/>
    </row>
    <row r="464" spans="1:16" ht="15" hidden="1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9"/>
      <c r="M464" s="10"/>
      <c r="N464" s="11"/>
      <c r="O464" s="11"/>
      <c r="P464" s="11"/>
    </row>
    <row r="465" spans="1:16" ht="15" hidden="1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9"/>
      <c r="M465" s="10"/>
      <c r="N465" s="11"/>
      <c r="O465" s="11"/>
      <c r="P465" s="11"/>
    </row>
    <row r="466" spans="1:16" ht="15" hidden="1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9"/>
      <c r="M466" s="10"/>
      <c r="N466" s="11"/>
      <c r="O466" s="11"/>
      <c r="P466" s="11"/>
    </row>
    <row r="467" spans="1:16" ht="15" hidden="1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9"/>
      <c r="M467" s="10"/>
      <c r="N467" s="11"/>
      <c r="O467" s="11"/>
      <c r="P467" s="11"/>
    </row>
    <row r="468" spans="1:16" ht="15" hidden="1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9"/>
      <c r="M468" s="10"/>
      <c r="N468" s="11"/>
      <c r="O468" s="11"/>
      <c r="P468" s="11"/>
    </row>
    <row r="469" spans="1:16" ht="15" hidden="1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9"/>
      <c r="M469" s="10"/>
      <c r="N469" s="11"/>
      <c r="O469" s="11"/>
      <c r="P469" s="11"/>
    </row>
    <row r="470" spans="1:16" ht="15" hidden="1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9"/>
      <c r="M470" s="10"/>
      <c r="N470" s="11"/>
      <c r="O470" s="11"/>
      <c r="P470" s="11"/>
    </row>
    <row r="471" spans="1:16" ht="15" hidden="1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9"/>
      <c r="M471" s="10"/>
      <c r="N471" s="11"/>
      <c r="O471" s="11"/>
      <c r="P471" s="11"/>
    </row>
    <row r="472" spans="1:16" ht="15" hidden="1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9"/>
      <c r="M472" s="10"/>
      <c r="N472" s="11"/>
      <c r="O472" s="11"/>
      <c r="P472" s="11"/>
    </row>
    <row r="473" spans="1:16" ht="15" hidden="1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9"/>
      <c r="M473" s="10"/>
      <c r="N473" s="11"/>
      <c r="O473" s="11"/>
      <c r="P473" s="11"/>
    </row>
    <row r="474" spans="1:16" ht="15" hidden="1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9"/>
      <c r="M474" s="10"/>
      <c r="N474" s="11"/>
      <c r="O474" s="11"/>
      <c r="P474" s="11"/>
    </row>
    <row r="475" spans="1:16" ht="15" hidden="1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9"/>
      <c r="M475" s="10"/>
      <c r="N475" s="11"/>
      <c r="O475" s="11"/>
      <c r="P475" s="11"/>
    </row>
    <row r="476" spans="1:16" ht="15" hidden="1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9"/>
      <c r="M476" s="10"/>
      <c r="N476" s="11"/>
      <c r="O476" s="11"/>
      <c r="P476" s="11"/>
    </row>
    <row r="477" spans="1:16" ht="15" hidden="1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9"/>
      <c r="M477" s="10"/>
      <c r="N477" s="11"/>
      <c r="O477" s="11"/>
      <c r="P477" s="11"/>
    </row>
    <row r="478" spans="1:16" ht="15" hidden="1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9"/>
      <c r="M478" s="10"/>
      <c r="N478" s="11"/>
      <c r="O478" s="11"/>
      <c r="P478" s="11"/>
    </row>
    <row r="479" spans="1:16" ht="15" hidden="1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9"/>
      <c r="M479" s="10"/>
      <c r="N479" s="11"/>
      <c r="O479" s="11"/>
      <c r="P479" s="11"/>
    </row>
    <row r="480" spans="1:16" ht="15" hidden="1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9"/>
      <c r="M480" s="10"/>
      <c r="N480" s="11"/>
      <c r="O480" s="11"/>
      <c r="P480" s="11"/>
    </row>
    <row r="481" spans="1:16" ht="15" hidden="1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9"/>
      <c r="M481" s="10"/>
      <c r="N481" s="11"/>
      <c r="O481" s="11"/>
      <c r="P481" s="11"/>
    </row>
    <row r="482" spans="1:16" ht="15" hidden="1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9"/>
      <c r="M482" s="10"/>
      <c r="N482" s="11"/>
      <c r="O482" s="11"/>
      <c r="P482" s="11"/>
    </row>
    <row r="483" spans="1:16" ht="15" hidden="1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9"/>
      <c r="M483" s="10"/>
      <c r="N483" s="11"/>
      <c r="O483" s="11"/>
      <c r="P483" s="11"/>
    </row>
    <row r="484" spans="1:16" ht="15" hidden="1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9"/>
      <c r="M484" s="10"/>
      <c r="N484" s="11"/>
      <c r="O484" s="11"/>
      <c r="P484" s="11"/>
    </row>
    <row r="485" spans="1:16" ht="15" hidden="1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9"/>
      <c r="M485" s="10"/>
      <c r="N485" s="11"/>
      <c r="O485" s="11"/>
      <c r="P485" s="11"/>
    </row>
    <row r="486" spans="1:16" ht="15" hidden="1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9"/>
      <c r="M486" s="10"/>
      <c r="N486" s="11"/>
      <c r="O486" s="11"/>
      <c r="P486" s="11"/>
    </row>
    <row r="487" spans="1:16" ht="15" hidden="1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9"/>
      <c r="M487" s="10"/>
      <c r="N487" s="11"/>
      <c r="O487" s="11"/>
      <c r="P487" s="11"/>
    </row>
    <row r="488" spans="1:16" ht="15" hidden="1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9"/>
      <c r="M488" s="10"/>
      <c r="N488" s="11"/>
      <c r="O488" s="11"/>
      <c r="P488" s="11"/>
    </row>
    <row r="489" spans="1:16" ht="15" hidden="1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9"/>
      <c r="M489" s="10"/>
      <c r="N489" s="11"/>
      <c r="O489" s="11"/>
      <c r="P489" s="11"/>
    </row>
    <row r="490" spans="1:16" ht="15" hidden="1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9"/>
      <c r="M490" s="10"/>
      <c r="N490" s="11"/>
      <c r="O490" s="11"/>
      <c r="P490" s="11"/>
    </row>
    <row r="491" spans="1:16" ht="15" hidden="1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9"/>
      <c r="M491" s="10"/>
      <c r="N491" s="11"/>
      <c r="O491" s="11"/>
      <c r="P491" s="11"/>
    </row>
    <row r="492" spans="1:16" ht="15" hidden="1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9"/>
      <c r="M492" s="10"/>
      <c r="N492" s="11"/>
      <c r="O492" s="11"/>
      <c r="P492" s="11"/>
    </row>
    <row r="493" spans="1:16" ht="15" hidden="1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9"/>
      <c r="M493" s="10"/>
      <c r="N493" s="11"/>
      <c r="O493" s="11"/>
      <c r="P493" s="11"/>
    </row>
    <row r="494" spans="1:16" ht="15" hidden="1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9"/>
      <c r="M494" s="10"/>
      <c r="N494" s="11"/>
      <c r="O494" s="11"/>
      <c r="P494" s="11"/>
    </row>
    <row r="495" spans="1:16" ht="15" hidden="1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9"/>
      <c r="M495" s="10"/>
      <c r="N495" s="11"/>
      <c r="O495" s="11"/>
      <c r="P495" s="11"/>
    </row>
    <row r="496" spans="1:16" ht="15" hidden="1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9"/>
      <c r="M496" s="10"/>
      <c r="N496" s="11"/>
      <c r="O496" s="11"/>
      <c r="P496" s="11"/>
    </row>
    <row r="497" spans="1:16" ht="15" hidden="1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9"/>
      <c r="M497" s="10"/>
      <c r="N497" s="11"/>
      <c r="O497" s="11"/>
      <c r="P497" s="11"/>
    </row>
    <row r="498" spans="1:16" ht="15" hidden="1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9"/>
      <c r="M498" s="10"/>
      <c r="N498" s="11"/>
      <c r="O498" s="11"/>
      <c r="P498" s="11"/>
    </row>
    <row r="499" spans="1:16" ht="15" hidden="1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9"/>
      <c r="M499" s="10"/>
      <c r="N499" s="11"/>
      <c r="O499" s="11"/>
      <c r="P499" s="11"/>
    </row>
    <row r="500" spans="1:16" ht="15" hidden="1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9"/>
      <c r="M500" s="10"/>
      <c r="N500" s="11"/>
      <c r="O500" s="11"/>
      <c r="P500" s="11"/>
    </row>
    <row r="501" spans="1:16" ht="15" hidden="1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9"/>
      <c r="M501" s="10"/>
      <c r="N501" s="11"/>
      <c r="O501" s="11"/>
      <c r="P501" s="11"/>
    </row>
    <row r="502" spans="1:16" ht="15" hidden="1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9"/>
      <c r="M502" s="10"/>
      <c r="N502" s="11"/>
      <c r="O502" s="11"/>
      <c r="P502" s="11"/>
    </row>
    <row r="503" spans="1:16" ht="15" hidden="1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9"/>
      <c r="M503" s="10"/>
      <c r="N503" s="11"/>
      <c r="O503" s="11"/>
      <c r="P503" s="11"/>
    </row>
    <row r="504" spans="1:16" ht="15" hidden="1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9"/>
      <c r="M504" s="10"/>
      <c r="N504" s="11"/>
      <c r="O504" s="11"/>
      <c r="P504" s="11"/>
    </row>
    <row r="505" spans="1:16" ht="15" hidden="1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9"/>
      <c r="M505" s="10"/>
      <c r="N505" s="11"/>
      <c r="O505" s="11"/>
      <c r="P505" s="11"/>
    </row>
    <row r="506" spans="1:16" ht="15" hidden="1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9"/>
      <c r="M506" s="10"/>
      <c r="N506" s="11"/>
      <c r="O506" s="11"/>
      <c r="P506" s="11"/>
    </row>
    <row r="507" spans="1:16" ht="15" hidden="1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9"/>
      <c r="M507" s="10"/>
      <c r="N507" s="11"/>
      <c r="O507" s="11"/>
      <c r="P507" s="11"/>
    </row>
    <row r="508" spans="1:16" ht="15" hidden="1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9"/>
      <c r="M508" s="10"/>
      <c r="N508" s="11"/>
      <c r="O508" s="11"/>
      <c r="P508" s="11"/>
    </row>
    <row r="509" spans="1:16" ht="15" hidden="1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9"/>
      <c r="M509" s="10"/>
      <c r="N509" s="11"/>
      <c r="O509" s="11"/>
      <c r="P509" s="11"/>
    </row>
    <row r="510" spans="1:16" ht="15" hidden="1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9"/>
      <c r="M510" s="10"/>
      <c r="N510" s="11"/>
      <c r="O510" s="11"/>
      <c r="P510" s="11"/>
    </row>
    <row r="511" spans="1:16" ht="15" hidden="1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9"/>
      <c r="M511" s="10"/>
      <c r="N511" s="11"/>
      <c r="O511" s="11"/>
      <c r="P511" s="11"/>
    </row>
    <row r="512" spans="1:16" ht="15" hidden="1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9"/>
      <c r="M512" s="10"/>
      <c r="N512" s="11"/>
      <c r="O512" s="11"/>
      <c r="P512" s="11"/>
    </row>
    <row r="513" spans="1:16" ht="15" hidden="1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9"/>
      <c r="M513" s="10"/>
      <c r="N513" s="11"/>
      <c r="O513" s="11"/>
      <c r="P513" s="11"/>
    </row>
    <row r="514" spans="1:16" ht="15" hidden="1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9"/>
      <c r="M514" s="10"/>
      <c r="N514" s="11"/>
      <c r="O514" s="11"/>
      <c r="P514" s="11"/>
    </row>
    <row r="515" spans="1:16" ht="15" hidden="1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9"/>
      <c r="M515" s="10"/>
      <c r="N515" s="11"/>
      <c r="O515" s="11"/>
      <c r="P515" s="11"/>
    </row>
    <row r="516" spans="1:16" ht="15" hidden="1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9"/>
      <c r="M516" s="10"/>
      <c r="N516" s="11"/>
      <c r="O516" s="11"/>
      <c r="P516" s="11"/>
    </row>
    <row r="517" spans="1:16" ht="15" hidden="1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9"/>
      <c r="M517" s="10"/>
      <c r="N517" s="11"/>
      <c r="O517" s="11"/>
      <c r="P517" s="11"/>
    </row>
    <row r="518" spans="1:16" ht="15" hidden="1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9"/>
      <c r="M518" s="10"/>
      <c r="N518" s="11"/>
      <c r="O518" s="11"/>
      <c r="P518" s="11"/>
    </row>
    <row r="519" spans="1:16" ht="15" hidden="1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9"/>
      <c r="M519" s="10"/>
      <c r="N519" s="11"/>
      <c r="O519" s="11"/>
      <c r="P519" s="11"/>
    </row>
    <row r="520" spans="1:16" ht="15" hidden="1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9"/>
      <c r="M520" s="10"/>
      <c r="N520" s="11"/>
      <c r="O520" s="11"/>
      <c r="P520" s="11"/>
    </row>
    <row r="521" spans="1:16" ht="15" hidden="1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9"/>
      <c r="M521" s="10"/>
      <c r="N521" s="11"/>
      <c r="O521" s="11"/>
      <c r="P521" s="11"/>
    </row>
    <row r="522" spans="1:16" ht="15" hidden="1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9"/>
      <c r="M522" s="10"/>
      <c r="N522" s="11"/>
      <c r="O522" s="11"/>
      <c r="P522" s="11"/>
    </row>
    <row r="523" spans="1:16" ht="15" hidden="1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9"/>
      <c r="M523" s="10"/>
      <c r="N523" s="11"/>
      <c r="O523" s="11"/>
      <c r="P523" s="11"/>
    </row>
    <row r="524" spans="1:16" ht="15" hidden="1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9"/>
      <c r="M524" s="10"/>
      <c r="N524" s="11"/>
      <c r="O524" s="11"/>
      <c r="P524" s="11"/>
    </row>
    <row r="525" spans="1:16" ht="15" hidden="1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9"/>
      <c r="M525" s="10"/>
      <c r="N525" s="11"/>
      <c r="O525" s="11"/>
      <c r="P525" s="11"/>
    </row>
    <row r="526" spans="1:16" ht="15" hidden="1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9"/>
      <c r="M526" s="10"/>
      <c r="N526" s="11"/>
      <c r="O526" s="11"/>
      <c r="P526" s="11"/>
    </row>
    <row r="527" spans="1:16" ht="15" hidden="1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9"/>
      <c r="M527" s="10"/>
      <c r="N527" s="11"/>
      <c r="O527" s="11"/>
      <c r="P527" s="11"/>
    </row>
    <row r="528" spans="1:16" ht="15" hidden="1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9"/>
      <c r="M528" s="10"/>
      <c r="N528" s="11"/>
      <c r="O528" s="11"/>
      <c r="P528" s="11"/>
    </row>
    <row r="529" spans="1:16" ht="15" hidden="1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9"/>
      <c r="M529" s="10"/>
      <c r="N529" s="11"/>
      <c r="O529" s="11"/>
      <c r="P529" s="11"/>
    </row>
    <row r="530" spans="1:16" ht="15" hidden="1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9"/>
      <c r="M530" s="10"/>
      <c r="N530" s="11"/>
      <c r="O530" s="11"/>
      <c r="P530" s="11"/>
    </row>
    <row r="531" spans="1:16" ht="15" hidden="1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9"/>
      <c r="M531" s="10"/>
      <c r="N531" s="11"/>
      <c r="O531" s="11"/>
      <c r="P531" s="11"/>
    </row>
    <row r="532" spans="1:16" ht="15" hidden="1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9"/>
      <c r="M532" s="10"/>
      <c r="N532" s="11"/>
      <c r="O532" s="11"/>
      <c r="P532" s="11"/>
    </row>
    <row r="533" spans="1:16" ht="15" hidden="1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9"/>
      <c r="M533" s="10"/>
      <c r="N533" s="11"/>
      <c r="O533" s="11"/>
      <c r="P533" s="11"/>
    </row>
    <row r="534" spans="1:16" ht="15" hidden="1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9"/>
      <c r="M534" s="10"/>
      <c r="N534" s="11"/>
      <c r="O534" s="11"/>
      <c r="P534" s="11"/>
    </row>
    <row r="535" spans="1:16" ht="15" hidden="1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9"/>
      <c r="M535" s="10"/>
      <c r="N535" s="11"/>
      <c r="O535" s="11"/>
      <c r="P535" s="11"/>
    </row>
  </sheetData>
  <sheetProtection sheet="1" objects="1" scenarios="1"/>
  <mergeCells count="1">
    <mergeCell ref="B16:L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R553"/>
  <sheetViews>
    <sheetView showGridLines="0" showRowColHeaders="0" workbookViewId="0"/>
  </sheetViews>
  <sheetFormatPr defaultColWidth="0" defaultRowHeight="15" customHeight="1" zeroHeight="1"/>
  <cols>
    <col min="1" max="1" width="4.28515625" style="14" customWidth="1"/>
    <col min="2" max="2" width="4.7109375" style="14" customWidth="1"/>
    <col min="3" max="3" width="10.7109375" style="14" customWidth="1"/>
    <col min="4" max="4" width="12.5703125" style="14" customWidth="1"/>
    <col min="5" max="11" width="10.7109375" style="14" customWidth="1"/>
    <col min="12" max="12" width="9.140625" style="15" customWidth="1"/>
    <col min="13" max="13" width="9.140625" style="16" customWidth="1"/>
    <col min="14" max="16" width="9.140625" style="17" customWidth="1"/>
    <col min="17" max="18" width="9.140625" style="2" hidden="1" customWidth="1"/>
    <col min="19" max="16384" width="9.140625" style="3" hidden="1"/>
  </cols>
  <sheetData>
    <row r="1" spans="1:16" ht="18.75">
      <c r="A1" s="8"/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10"/>
      <c r="N1" s="11"/>
      <c r="O1" s="11"/>
      <c r="P1" s="11"/>
    </row>
    <row r="2" spans="1:16" ht="18.75">
      <c r="A2" s="8"/>
      <c r="B2" s="13"/>
      <c r="C2" s="9"/>
      <c r="D2" s="9"/>
      <c r="E2" s="9"/>
      <c r="F2" s="9"/>
      <c r="G2" s="9"/>
      <c r="H2" s="9"/>
      <c r="I2" s="9"/>
      <c r="J2" s="9"/>
      <c r="K2" s="9"/>
      <c r="L2" s="9"/>
      <c r="M2" s="10"/>
      <c r="N2" s="11"/>
      <c r="O2" s="11"/>
      <c r="P2" s="11"/>
    </row>
    <row r="3" spans="1:16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0"/>
      <c r="N3" s="11"/>
      <c r="O3" s="11"/>
      <c r="P3" s="11"/>
    </row>
    <row r="4" spans="1:16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1"/>
      <c r="O4" s="11"/>
      <c r="P4" s="11"/>
    </row>
    <row r="5" spans="1:16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10"/>
      <c r="N5" s="11"/>
      <c r="O5" s="11"/>
      <c r="P5" s="11"/>
    </row>
    <row r="6" spans="1:16">
      <c r="A6" s="8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10"/>
      <c r="N6" s="11"/>
      <c r="O6" s="11"/>
      <c r="P6" s="11"/>
    </row>
    <row r="7" spans="1:16" s="2" customFormat="1">
      <c r="A7" s="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10"/>
      <c r="N7" s="11"/>
      <c r="O7" s="11"/>
      <c r="P7" s="11"/>
    </row>
    <row r="8" spans="1:16" s="2" customFormat="1">
      <c r="A8" s="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10"/>
      <c r="N8" s="11"/>
      <c r="O8" s="11"/>
      <c r="P8" s="11"/>
    </row>
    <row r="9" spans="1:16" s="2" customFormat="1">
      <c r="A9" s="8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10"/>
      <c r="N9" s="11"/>
      <c r="O9" s="11"/>
      <c r="P9" s="11"/>
    </row>
    <row r="10" spans="1:16" s="2" customFormat="1" ht="21">
      <c r="A10" s="8"/>
      <c r="B10" s="19"/>
      <c r="C10" s="18"/>
      <c r="D10" s="9"/>
      <c r="E10" s="9"/>
      <c r="F10" s="9"/>
      <c r="G10" s="9"/>
      <c r="H10" s="9"/>
      <c r="I10" s="9"/>
      <c r="J10" s="9"/>
      <c r="K10" s="9"/>
      <c r="L10" s="9"/>
      <c r="M10" s="10"/>
      <c r="N10" s="11"/>
      <c r="O10" s="11"/>
      <c r="P10" s="11"/>
    </row>
    <row r="11" spans="1:16" s="2" customFormat="1">
      <c r="A11" s="8"/>
      <c r="B11" s="9"/>
      <c r="C11" s="18"/>
      <c r="D11" s="9"/>
      <c r="E11" s="9"/>
      <c r="F11" s="9"/>
      <c r="G11" s="9"/>
      <c r="H11" s="9"/>
      <c r="I11" s="9"/>
      <c r="J11" s="9"/>
      <c r="K11" s="9"/>
      <c r="L11" s="9"/>
      <c r="M11" s="10"/>
      <c r="N11" s="11"/>
      <c r="O11" s="11"/>
      <c r="P11" s="11"/>
    </row>
    <row r="12" spans="1:16" s="2" customFormat="1">
      <c r="A12" s="8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10"/>
      <c r="N12" s="11"/>
      <c r="O12" s="11"/>
      <c r="P12" s="11"/>
    </row>
    <row r="13" spans="1:16" s="2" customFormat="1" ht="21">
      <c r="A13" s="8"/>
      <c r="B13" s="20"/>
      <c r="C13" s="9"/>
      <c r="D13" s="9"/>
      <c r="E13" s="9"/>
      <c r="F13" s="9"/>
      <c r="G13" s="9"/>
      <c r="H13" s="9"/>
      <c r="I13" s="9"/>
      <c r="J13" s="9"/>
      <c r="K13" s="9"/>
      <c r="L13" s="9"/>
      <c r="M13" s="10"/>
      <c r="N13" s="11"/>
      <c r="O13" s="11"/>
      <c r="P13" s="11"/>
    </row>
    <row r="14" spans="1:16" s="2" customFormat="1">
      <c r="A14" s="8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10"/>
      <c r="N14" s="11"/>
      <c r="O14" s="11"/>
      <c r="P14" s="11"/>
    </row>
    <row r="15" spans="1:16" s="2" customFormat="1" ht="15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9"/>
      <c r="M15" s="10"/>
      <c r="N15" s="11"/>
      <c r="O15" s="11"/>
      <c r="P15" s="11"/>
    </row>
    <row r="16" spans="1:16" s="2" customFormat="1" ht="15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9"/>
      <c r="M16" s="10"/>
      <c r="N16" s="11"/>
      <c r="O16" s="11"/>
      <c r="P16" s="11"/>
    </row>
    <row r="17" spans="1:16" s="2" customFormat="1" ht="15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9"/>
      <c r="M17" s="10"/>
      <c r="N17" s="11"/>
      <c r="O17" s="11"/>
      <c r="P17" s="11"/>
    </row>
    <row r="18" spans="1:16" s="2" customFormat="1" ht="15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9"/>
      <c r="M18" s="10"/>
      <c r="N18" s="11"/>
      <c r="O18" s="11"/>
      <c r="P18" s="11"/>
    </row>
    <row r="19" spans="1:16" s="2" customFormat="1" ht="15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9"/>
      <c r="M19" s="10"/>
      <c r="N19" s="11"/>
      <c r="O19" s="11"/>
      <c r="P19" s="11"/>
    </row>
    <row r="20" spans="1:16" s="2" customFormat="1" ht="15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9"/>
      <c r="M20" s="10"/>
      <c r="N20" s="11"/>
      <c r="O20" s="11"/>
      <c r="P20" s="11"/>
    </row>
    <row r="21" spans="1:16" s="2" customFormat="1" ht="1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9"/>
      <c r="M21" s="10"/>
      <c r="N21" s="11"/>
      <c r="O21" s="11"/>
      <c r="P21" s="11"/>
    </row>
    <row r="22" spans="1:16" s="2" customFormat="1" ht="1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9"/>
      <c r="M22" s="10"/>
      <c r="N22" s="11"/>
      <c r="O22" s="11"/>
      <c r="P22" s="11"/>
    </row>
    <row r="23" spans="1:16" s="2" customFormat="1" ht="1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9"/>
      <c r="M23" s="10"/>
      <c r="N23" s="11"/>
      <c r="O23" s="11"/>
      <c r="P23" s="11"/>
    </row>
    <row r="24" spans="1:16" s="2" customFormat="1" ht="1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9"/>
      <c r="M24" s="10"/>
      <c r="N24" s="11"/>
      <c r="O24" s="11"/>
      <c r="P24" s="11"/>
    </row>
    <row r="25" spans="1:16" s="2" customFormat="1" ht="1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9"/>
      <c r="M25" s="10"/>
      <c r="N25" s="11"/>
      <c r="O25" s="11"/>
      <c r="P25" s="11"/>
    </row>
    <row r="26" spans="1:16" s="2" customFormat="1" ht="1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9"/>
      <c r="M26" s="10"/>
      <c r="N26" s="11"/>
      <c r="O26" s="11"/>
      <c r="P26" s="11"/>
    </row>
    <row r="27" spans="1:16" s="2" customFormat="1" ht="1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9"/>
      <c r="M27" s="10"/>
      <c r="N27" s="11"/>
      <c r="O27" s="11"/>
      <c r="P27" s="11"/>
    </row>
    <row r="28" spans="1:16" s="2" customFormat="1" ht="1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9"/>
      <c r="M28" s="10"/>
      <c r="N28" s="11"/>
      <c r="O28" s="11"/>
      <c r="P28" s="11"/>
    </row>
    <row r="29" spans="1:16" s="2" customFormat="1" ht="1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9"/>
      <c r="M29" s="10"/>
      <c r="N29" s="11"/>
      <c r="O29" s="11"/>
      <c r="P29" s="11"/>
    </row>
    <row r="30" spans="1:16" s="2" customFormat="1" ht="1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9"/>
      <c r="M30" s="10"/>
      <c r="N30" s="11"/>
      <c r="O30" s="11"/>
      <c r="P30" s="11"/>
    </row>
    <row r="31" spans="1:16" s="2" customFormat="1" ht="1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9"/>
      <c r="M31" s="10"/>
      <c r="N31" s="11"/>
      <c r="O31" s="11"/>
      <c r="P31" s="11"/>
    </row>
    <row r="32" spans="1:16" s="2" customFormat="1" ht="1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9"/>
      <c r="M32" s="10"/>
      <c r="N32" s="11"/>
      <c r="O32" s="11"/>
      <c r="P32" s="11"/>
    </row>
    <row r="33" spans="1:16" s="2" customFormat="1" ht="1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9"/>
      <c r="M33" s="10"/>
      <c r="N33" s="11"/>
      <c r="O33" s="11"/>
      <c r="P33" s="11"/>
    </row>
    <row r="34" spans="1:16" s="2" customFormat="1" ht="1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9"/>
      <c r="M34" s="10"/>
      <c r="N34" s="11"/>
      <c r="O34" s="11"/>
      <c r="P34" s="11"/>
    </row>
    <row r="35" spans="1:16" s="2" customFormat="1" ht="1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9"/>
      <c r="M35" s="10"/>
      <c r="N35" s="11"/>
      <c r="O35" s="11"/>
      <c r="P35" s="11"/>
    </row>
    <row r="36" spans="1:16" s="2" customFormat="1" ht="1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9"/>
      <c r="M36" s="10"/>
      <c r="N36" s="11"/>
      <c r="O36" s="11"/>
      <c r="P36" s="11"/>
    </row>
    <row r="37" spans="1:16" s="2" customFormat="1" ht="1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9"/>
      <c r="M37" s="10"/>
      <c r="N37" s="11"/>
      <c r="O37" s="11"/>
      <c r="P37" s="11"/>
    </row>
    <row r="38" spans="1:16" s="2" customFormat="1" ht="1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9"/>
      <c r="M38" s="10"/>
      <c r="N38" s="11"/>
      <c r="O38" s="11"/>
      <c r="P38" s="11"/>
    </row>
    <row r="39" spans="1:16" s="2" customFormat="1" ht="1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9"/>
      <c r="M39" s="10"/>
      <c r="N39" s="11"/>
      <c r="O39" s="11"/>
      <c r="P39" s="11"/>
    </row>
    <row r="40" spans="1:16" s="2" customFormat="1" ht="1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9"/>
      <c r="M40" s="10"/>
      <c r="N40" s="11"/>
      <c r="O40" s="11"/>
      <c r="P40" s="11"/>
    </row>
    <row r="41" spans="1:16" s="2" customFormat="1" ht="1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9"/>
      <c r="M41" s="10"/>
      <c r="N41" s="11"/>
      <c r="O41" s="11"/>
      <c r="P41" s="11"/>
    </row>
    <row r="42" spans="1:16" s="2" customFormat="1" ht="1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9"/>
      <c r="M42" s="10"/>
      <c r="N42" s="11"/>
      <c r="O42" s="11"/>
      <c r="P42" s="11"/>
    </row>
    <row r="43" spans="1:16" s="2" customFormat="1" ht="1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9"/>
      <c r="M43" s="10"/>
      <c r="N43" s="11"/>
      <c r="O43" s="11"/>
      <c r="P43" s="11"/>
    </row>
    <row r="44" spans="1:16" s="2" customFormat="1" ht="1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9"/>
      <c r="M44" s="10"/>
      <c r="N44" s="11"/>
      <c r="O44" s="11"/>
      <c r="P44" s="11"/>
    </row>
    <row r="45" spans="1:16" s="2" customFormat="1" ht="1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9"/>
      <c r="M45" s="10"/>
      <c r="N45" s="11"/>
      <c r="O45" s="11"/>
      <c r="P45" s="11"/>
    </row>
    <row r="46" spans="1:16" s="2" customFormat="1" ht="1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9"/>
      <c r="M46" s="10"/>
      <c r="N46" s="11"/>
      <c r="O46" s="11"/>
      <c r="P46" s="11"/>
    </row>
    <row r="47" spans="1:16" s="2" customFormat="1" ht="15" hidden="1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9"/>
      <c r="M47" s="10"/>
      <c r="N47" s="11"/>
      <c r="O47" s="11"/>
      <c r="P47" s="11"/>
    </row>
    <row r="48" spans="1:16" s="2" customFormat="1" ht="15" hidden="1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9"/>
      <c r="M48" s="10"/>
      <c r="N48" s="11"/>
      <c r="O48" s="11"/>
      <c r="P48" s="11"/>
    </row>
    <row r="49" spans="1:16" s="2" customFormat="1" ht="15" hidden="1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9"/>
      <c r="M49" s="10"/>
      <c r="N49" s="11"/>
      <c r="O49" s="11"/>
      <c r="P49" s="11"/>
    </row>
    <row r="50" spans="1:16" s="2" customFormat="1" ht="15" hidden="1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9"/>
      <c r="M50" s="10"/>
      <c r="N50" s="11"/>
      <c r="O50" s="11"/>
      <c r="P50" s="11"/>
    </row>
    <row r="51" spans="1:16" s="2" customFormat="1" ht="15" hidden="1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9"/>
      <c r="M51" s="10"/>
      <c r="N51" s="11"/>
      <c r="O51" s="11"/>
      <c r="P51" s="11"/>
    </row>
    <row r="52" spans="1:16" s="2" customFormat="1" ht="15" hidden="1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9"/>
      <c r="M52" s="10"/>
      <c r="N52" s="11"/>
      <c r="O52" s="11"/>
      <c r="P52" s="11"/>
    </row>
    <row r="53" spans="1:16" s="2" customFormat="1" ht="15" hidden="1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9"/>
      <c r="M53" s="10"/>
      <c r="N53" s="11"/>
      <c r="O53" s="11"/>
      <c r="P53" s="11"/>
    </row>
    <row r="54" spans="1:16" s="2" customFormat="1" ht="15" hidden="1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9"/>
      <c r="M54" s="10"/>
      <c r="N54" s="11"/>
      <c r="O54" s="11"/>
      <c r="P54" s="11"/>
    </row>
    <row r="55" spans="1:16" s="2" customFormat="1" ht="15" hidden="1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9"/>
      <c r="M55" s="10"/>
      <c r="N55" s="11"/>
      <c r="O55" s="11"/>
      <c r="P55" s="11"/>
    </row>
    <row r="56" spans="1:16" s="2" customFormat="1" ht="15" hidden="1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9"/>
      <c r="M56" s="10"/>
      <c r="N56" s="11"/>
      <c r="O56" s="11"/>
      <c r="P56" s="11"/>
    </row>
    <row r="57" spans="1:16" s="2" customFormat="1" ht="15" hidden="1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9"/>
      <c r="M57" s="10"/>
      <c r="N57" s="11"/>
      <c r="O57" s="11"/>
      <c r="P57" s="11"/>
    </row>
    <row r="58" spans="1:16" s="2" customFormat="1" ht="15" hidden="1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9"/>
      <c r="M58" s="10"/>
      <c r="N58" s="11"/>
      <c r="O58" s="11"/>
      <c r="P58" s="11"/>
    </row>
    <row r="59" spans="1:16" s="2" customFormat="1" ht="15" hidden="1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9"/>
      <c r="M59" s="10"/>
      <c r="N59" s="11"/>
      <c r="O59" s="11"/>
      <c r="P59" s="11"/>
    </row>
    <row r="60" spans="1:16" s="2" customFormat="1" ht="15" hidden="1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9"/>
      <c r="M60" s="10"/>
      <c r="N60" s="11"/>
      <c r="O60" s="11"/>
      <c r="P60" s="11"/>
    </row>
    <row r="61" spans="1:16" s="2" customFormat="1" ht="15" hidden="1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9"/>
      <c r="M61" s="10"/>
      <c r="N61" s="11"/>
      <c r="O61" s="11"/>
      <c r="P61" s="11"/>
    </row>
    <row r="62" spans="1:16" s="2" customFormat="1" ht="15" hidden="1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9"/>
      <c r="M62" s="10"/>
      <c r="N62" s="11"/>
      <c r="O62" s="11"/>
      <c r="P62" s="11"/>
    </row>
    <row r="63" spans="1:16" s="2" customFormat="1" ht="15" hidden="1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9"/>
      <c r="M63" s="10"/>
      <c r="N63" s="11"/>
      <c r="O63" s="11"/>
      <c r="P63" s="11"/>
    </row>
    <row r="64" spans="1:16" s="2" customFormat="1" ht="15" hidden="1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9"/>
      <c r="M64" s="10"/>
      <c r="N64" s="11"/>
      <c r="O64" s="11"/>
      <c r="P64" s="11"/>
    </row>
    <row r="65" spans="1:16" s="2" customFormat="1" ht="15" hidden="1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9"/>
      <c r="M65" s="10"/>
      <c r="N65" s="11"/>
      <c r="O65" s="11"/>
      <c r="P65" s="11"/>
    </row>
    <row r="66" spans="1:16" s="2" customFormat="1" ht="15" hidden="1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9"/>
      <c r="M66" s="10"/>
      <c r="N66" s="11"/>
      <c r="O66" s="11"/>
      <c r="P66" s="11"/>
    </row>
    <row r="67" spans="1:16" s="2" customFormat="1" ht="15" hidden="1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9"/>
      <c r="M67" s="10"/>
      <c r="N67" s="11"/>
      <c r="O67" s="11"/>
      <c r="P67" s="11"/>
    </row>
    <row r="68" spans="1:16" s="2" customFormat="1" ht="15" hidden="1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9"/>
      <c r="M68" s="10"/>
      <c r="N68" s="11"/>
      <c r="O68" s="11"/>
      <c r="P68" s="11"/>
    </row>
    <row r="69" spans="1:16" s="2" customFormat="1" ht="15" hidden="1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9"/>
      <c r="M69" s="10"/>
      <c r="N69" s="11"/>
      <c r="O69" s="11"/>
      <c r="P69" s="11"/>
    </row>
    <row r="70" spans="1:16" s="2" customFormat="1" ht="15" hidden="1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9"/>
      <c r="M70" s="10"/>
      <c r="N70" s="11"/>
      <c r="O70" s="11"/>
      <c r="P70" s="11"/>
    </row>
    <row r="71" spans="1:16" s="2" customFormat="1" ht="15" hidden="1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9"/>
      <c r="M71" s="10"/>
      <c r="N71" s="11"/>
      <c r="O71" s="11"/>
      <c r="P71" s="11"/>
    </row>
    <row r="72" spans="1:16" s="2" customFormat="1" ht="15" hidden="1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9"/>
      <c r="M72" s="10"/>
      <c r="N72" s="11"/>
      <c r="O72" s="11"/>
      <c r="P72" s="11"/>
    </row>
    <row r="73" spans="1:16" s="2" customFormat="1" ht="15" hidden="1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9"/>
      <c r="M73" s="10"/>
      <c r="N73" s="11"/>
      <c r="O73" s="11"/>
      <c r="P73" s="11"/>
    </row>
    <row r="74" spans="1:16" s="2" customFormat="1" ht="15" hidden="1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9"/>
      <c r="M74" s="10"/>
      <c r="N74" s="11"/>
      <c r="O74" s="11"/>
      <c r="P74" s="11"/>
    </row>
    <row r="75" spans="1:16" s="2" customFormat="1" ht="15" hidden="1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9"/>
      <c r="M75" s="10"/>
      <c r="N75" s="11"/>
      <c r="O75" s="11"/>
      <c r="P75" s="11"/>
    </row>
    <row r="76" spans="1:16" s="2" customFormat="1" ht="15" hidden="1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9"/>
      <c r="M76" s="10"/>
      <c r="N76" s="11"/>
      <c r="O76" s="11"/>
      <c r="P76" s="11"/>
    </row>
    <row r="77" spans="1:16" s="2" customFormat="1" ht="15" hidden="1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9"/>
      <c r="M77" s="10"/>
      <c r="N77" s="11"/>
      <c r="O77" s="11"/>
      <c r="P77" s="11"/>
    </row>
    <row r="78" spans="1:16" s="2" customFormat="1" ht="15" hidden="1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9"/>
      <c r="M78" s="10"/>
      <c r="N78" s="11"/>
      <c r="O78" s="11"/>
      <c r="P78" s="11"/>
    </row>
    <row r="79" spans="1:16" s="2" customFormat="1" ht="15" hidden="1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9"/>
      <c r="M79" s="10"/>
      <c r="N79" s="11"/>
      <c r="O79" s="11"/>
      <c r="P79" s="11"/>
    </row>
    <row r="80" spans="1:16" s="2" customFormat="1" ht="15" hidden="1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9"/>
      <c r="M80" s="10"/>
      <c r="N80" s="11"/>
      <c r="O80" s="11"/>
      <c r="P80" s="11"/>
    </row>
    <row r="81" spans="1:16" s="2" customFormat="1" ht="15" hidden="1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9"/>
      <c r="M81" s="10"/>
      <c r="N81" s="11"/>
      <c r="O81" s="11"/>
      <c r="P81" s="11"/>
    </row>
    <row r="82" spans="1:16" s="2" customFormat="1" ht="15" hidden="1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9"/>
      <c r="M82" s="10"/>
      <c r="N82" s="11"/>
      <c r="O82" s="11"/>
      <c r="P82" s="11"/>
    </row>
    <row r="83" spans="1:16" s="2" customFormat="1" ht="15" hidden="1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9"/>
      <c r="M83" s="10"/>
      <c r="N83" s="11"/>
      <c r="O83" s="11"/>
      <c r="P83" s="11"/>
    </row>
    <row r="84" spans="1:16" s="2" customFormat="1" ht="15" hidden="1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9"/>
      <c r="M84" s="10"/>
      <c r="N84" s="11"/>
      <c r="O84" s="11"/>
      <c r="P84" s="11"/>
    </row>
    <row r="85" spans="1:16" s="2" customFormat="1" ht="15" hidden="1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9"/>
      <c r="M85" s="10"/>
      <c r="N85" s="11"/>
      <c r="O85" s="11"/>
      <c r="P85" s="11"/>
    </row>
    <row r="86" spans="1:16" s="2" customFormat="1" ht="15" hidden="1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9"/>
      <c r="M86" s="10"/>
      <c r="N86" s="11"/>
      <c r="O86" s="11"/>
      <c r="P86" s="11"/>
    </row>
    <row r="87" spans="1:16" s="2" customFormat="1" ht="15" hidden="1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9"/>
      <c r="M87" s="10"/>
      <c r="N87" s="11"/>
      <c r="O87" s="11"/>
      <c r="P87" s="11"/>
    </row>
    <row r="88" spans="1:16" s="2" customFormat="1" ht="15" hidden="1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9"/>
      <c r="M88" s="10"/>
      <c r="N88" s="11"/>
      <c r="O88" s="11"/>
      <c r="P88" s="11"/>
    </row>
    <row r="89" spans="1:16" s="2" customFormat="1" ht="15" hidden="1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9"/>
      <c r="M89" s="10"/>
      <c r="N89" s="11"/>
      <c r="O89" s="11"/>
      <c r="P89" s="11"/>
    </row>
    <row r="90" spans="1:16" s="2" customFormat="1" ht="15" hidden="1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9"/>
      <c r="M90" s="10"/>
      <c r="N90" s="11"/>
      <c r="O90" s="11"/>
      <c r="P90" s="11"/>
    </row>
    <row r="91" spans="1:16" s="2" customFormat="1" ht="15" hidden="1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9"/>
      <c r="M91" s="10"/>
      <c r="N91" s="11"/>
      <c r="O91" s="11"/>
      <c r="P91" s="11"/>
    </row>
    <row r="92" spans="1:16" s="2" customFormat="1" ht="15" hidden="1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9"/>
      <c r="M92" s="10"/>
      <c r="N92" s="11"/>
      <c r="O92" s="11"/>
      <c r="P92" s="11"/>
    </row>
    <row r="93" spans="1:16" s="2" customFormat="1" ht="15" hidden="1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9"/>
      <c r="M93" s="10"/>
      <c r="N93" s="11"/>
      <c r="O93" s="11"/>
      <c r="P93" s="11"/>
    </row>
    <row r="94" spans="1:16" s="2" customFormat="1" ht="15" hidden="1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9"/>
      <c r="M94" s="10"/>
      <c r="N94" s="11"/>
      <c r="O94" s="11"/>
      <c r="P94" s="11"/>
    </row>
    <row r="95" spans="1:16" s="2" customFormat="1" ht="15" hidden="1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9"/>
      <c r="M95" s="10"/>
      <c r="N95" s="11"/>
      <c r="O95" s="11"/>
      <c r="P95" s="11"/>
    </row>
    <row r="96" spans="1:16" s="2" customFormat="1" ht="15" hidden="1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9"/>
      <c r="M96" s="10"/>
      <c r="N96" s="11"/>
      <c r="O96" s="11"/>
      <c r="P96" s="11"/>
    </row>
    <row r="97" spans="1:16" s="2" customFormat="1" ht="15" hidden="1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9"/>
      <c r="M97" s="10"/>
      <c r="N97" s="11"/>
      <c r="O97" s="11"/>
      <c r="P97" s="11"/>
    </row>
    <row r="98" spans="1:16" s="2" customFormat="1" ht="15" hidden="1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9"/>
      <c r="M98" s="10"/>
      <c r="N98" s="11"/>
      <c r="O98" s="11"/>
      <c r="P98" s="11"/>
    </row>
    <row r="99" spans="1:16" s="2" customFormat="1" ht="15" hidden="1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9"/>
      <c r="M99" s="10"/>
      <c r="N99" s="11"/>
      <c r="O99" s="11"/>
      <c r="P99" s="11"/>
    </row>
    <row r="100" spans="1:16" s="2" customFormat="1" ht="15" hidden="1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9"/>
      <c r="M100" s="10"/>
      <c r="N100" s="11"/>
      <c r="O100" s="11"/>
      <c r="P100" s="11"/>
    </row>
    <row r="101" spans="1:16" s="2" customFormat="1" ht="15" hidden="1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9"/>
      <c r="M101" s="10"/>
      <c r="N101" s="11"/>
      <c r="O101" s="11"/>
      <c r="P101" s="11"/>
    </row>
    <row r="102" spans="1:16" s="2" customFormat="1" ht="15" hidden="1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9"/>
      <c r="M102" s="10"/>
      <c r="N102" s="11"/>
      <c r="O102" s="11"/>
      <c r="P102" s="11"/>
    </row>
    <row r="103" spans="1:16" s="2" customFormat="1" ht="15" hidden="1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9"/>
      <c r="M103" s="10"/>
      <c r="N103" s="11"/>
      <c r="O103" s="11"/>
      <c r="P103" s="11"/>
    </row>
    <row r="104" spans="1:16" s="2" customFormat="1" ht="15" hidden="1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9"/>
      <c r="M104" s="10"/>
      <c r="N104" s="11"/>
      <c r="O104" s="11"/>
      <c r="P104" s="11"/>
    </row>
    <row r="105" spans="1:16" s="2" customFormat="1" ht="15" hidden="1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9"/>
      <c r="M105" s="10"/>
      <c r="N105" s="11"/>
      <c r="O105" s="11"/>
      <c r="P105" s="11"/>
    </row>
    <row r="106" spans="1:16" s="2" customFormat="1" ht="15" hidden="1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9"/>
      <c r="M106" s="10"/>
      <c r="N106" s="11"/>
      <c r="O106" s="11"/>
      <c r="P106" s="11"/>
    </row>
    <row r="107" spans="1:16" s="2" customFormat="1" ht="15" hidden="1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9"/>
      <c r="M107" s="10"/>
      <c r="N107" s="11"/>
      <c r="O107" s="11"/>
      <c r="P107" s="11"/>
    </row>
    <row r="108" spans="1:16" s="2" customFormat="1" ht="15" hidden="1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9"/>
      <c r="M108" s="10"/>
      <c r="N108" s="11"/>
      <c r="O108" s="11"/>
      <c r="P108" s="11"/>
    </row>
    <row r="109" spans="1:16" s="2" customFormat="1" ht="15" hidden="1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9"/>
      <c r="M109" s="10"/>
      <c r="N109" s="11"/>
      <c r="O109" s="11"/>
      <c r="P109" s="11"/>
    </row>
    <row r="110" spans="1:16" s="2" customFormat="1" ht="15" hidden="1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9"/>
      <c r="M110" s="10"/>
      <c r="N110" s="11"/>
      <c r="O110" s="11"/>
      <c r="P110" s="11"/>
    </row>
    <row r="111" spans="1:16" s="2" customFormat="1" ht="15" hidden="1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9"/>
      <c r="M111" s="10"/>
      <c r="N111" s="11"/>
      <c r="O111" s="11"/>
      <c r="P111" s="11"/>
    </row>
    <row r="112" spans="1:16" s="2" customFormat="1" ht="15" hidden="1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9"/>
      <c r="M112" s="10"/>
      <c r="N112" s="11"/>
      <c r="O112" s="11"/>
      <c r="P112" s="11"/>
    </row>
    <row r="113" spans="1:16" s="2" customFormat="1" ht="15" hidden="1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9"/>
      <c r="M113" s="10"/>
      <c r="N113" s="11"/>
      <c r="O113" s="11"/>
      <c r="P113" s="11"/>
    </row>
    <row r="114" spans="1:16" s="2" customFormat="1" ht="15" hidden="1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9"/>
      <c r="M114" s="10"/>
      <c r="N114" s="11"/>
      <c r="O114" s="11"/>
      <c r="P114" s="11"/>
    </row>
    <row r="115" spans="1:16" s="2" customFormat="1" ht="15" hidden="1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9"/>
      <c r="M115" s="10"/>
      <c r="N115" s="11"/>
      <c r="O115" s="11"/>
      <c r="P115" s="11"/>
    </row>
    <row r="116" spans="1:16" s="2" customFormat="1" ht="15" hidden="1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9"/>
      <c r="M116" s="10"/>
      <c r="N116" s="11"/>
      <c r="O116" s="11"/>
      <c r="P116" s="11"/>
    </row>
    <row r="117" spans="1:16" s="2" customFormat="1" ht="15" hidden="1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9"/>
      <c r="M117" s="10"/>
      <c r="N117" s="11"/>
      <c r="O117" s="11"/>
      <c r="P117" s="11"/>
    </row>
    <row r="118" spans="1:16" s="2" customFormat="1" ht="15" hidden="1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9"/>
      <c r="M118" s="10"/>
      <c r="N118" s="11"/>
      <c r="O118" s="11"/>
      <c r="P118" s="11"/>
    </row>
    <row r="119" spans="1:16" s="2" customFormat="1" ht="15" hidden="1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9"/>
      <c r="M119" s="10"/>
      <c r="N119" s="11"/>
      <c r="O119" s="11"/>
      <c r="P119" s="11"/>
    </row>
    <row r="120" spans="1:16" s="2" customFormat="1" ht="15" hidden="1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9"/>
      <c r="M120" s="10"/>
      <c r="N120" s="11"/>
      <c r="O120" s="11"/>
      <c r="P120" s="11"/>
    </row>
    <row r="121" spans="1:16" s="2" customFormat="1" ht="15" hidden="1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9"/>
      <c r="M121" s="10"/>
      <c r="N121" s="11"/>
      <c r="O121" s="11"/>
      <c r="P121" s="11"/>
    </row>
    <row r="122" spans="1:16" s="2" customFormat="1" ht="15" hidden="1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9"/>
      <c r="M122" s="10"/>
      <c r="N122" s="11"/>
      <c r="O122" s="11"/>
      <c r="P122" s="11"/>
    </row>
    <row r="123" spans="1:16" s="2" customFormat="1" ht="15" hidden="1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9"/>
      <c r="M123" s="10"/>
      <c r="N123" s="11"/>
      <c r="O123" s="11"/>
      <c r="P123" s="11"/>
    </row>
    <row r="124" spans="1:16" s="2" customFormat="1" ht="15" hidden="1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9"/>
      <c r="M124" s="10"/>
      <c r="N124" s="11"/>
      <c r="O124" s="11"/>
      <c r="P124" s="11"/>
    </row>
    <row r="125" spans="1:16" s="2" customFormat="1" ht="15" hidden="1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9"/>
      <c r="M125" s="10"/>
      <c r="N125" s="11"/>
      <c r="O125" s="11"/>
      <c r="P125" s="11"/>
    </row>
    <row r="126" spans="1:16" s="2" customFormat="1" ht="15" hidden="1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9"/>
      <c r="M126" s="10"/>
      <c r="N126" s="11"/>
      <c r="O126" s="11"/>
      <c r="P126" s="11"/>
    </row>
    <row r="127" spans="1:16" s="2" customFormat="1" ht="15" hidden="1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9"/>
      <c r="M127" s="10"/>
      <c r="N127" s="11"/>
      <c r="O127" s="11"/>
      <c r="P127" s="11"/>
    </row>
    <row r="128" spans="1:16" s="2" customFormat="1" ht="15" hidden="1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9"/>
      <c r="M128" s="10"/>
      <c r="N128" s="11"/>
      <c r="O128" s="11"/>
      <c r="P128" s="11"/>
    </row>
    <row r="129" spans="1:16" s="2" customFormat="1" ht="15" hidden="1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9"/>
      <c r="M129" s="10"/>
      <c r="N129" s="11"/>
      <c r="O129" s="11"/>
      <c r="P129" s="11"/>
    </row>
    <row r="130" spans="1:16" s="2" customFormat="1" ht="15" hidden="1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9"/>
      <c r="M130" s="10"/>
      <c r="N130" s="11"/>
      <c r="O130" s="11"/>
      <c r="P130" s="11"/>
    </row>
    <row r="131" spans="1:16" s="2" customFormat="1" ht="15" hidden="1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9"/>
      <c r="M131" s="10"/>
      <c r="N131" s="11"/>
      <c r="O131" s="11"/>
      <c r="P131" s="11"/>
    </row>
    <row r="132" spans="1:16" s="2" customFormat="1" ht="15" hidden="1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9"/>
      <c r="M132" s="10"/>
      <c r="N132" s="11"/>
      <c r="O132" s="11"/>
      <c r="P132" s="11"/>
    </row>
    <row r="133" spans="1:16" s="2" customFormat="1" ht="15" hidden="1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9"/>
      <c r="M133" s="10"/>
      <c r="N133" s="11"/>
      <c r="O133" s="11"/>
      <c r="P133" s="11"/>
    </row>
    <row r="134" spans="1:16" s="2" customFormat="1" ht="15" hidden="1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9"/>
      <c r="M134" s="10"/>
      <c r="N134" s="11"/>
      <c r="O134" s="11"/>
      <c r="P134" s="11"/>
    </row>
    <row r="135" spans="1:16" s="2" customFormat="1" ht="15" hidden="1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9"/>
      <c r="M135" s="10"/>
      <c r="N135" s="11"/>
      <c r="O135" s="11"/>
      <c r="P135" s="11"/>
    </row>
    <row r="136" spans="1:16" s="2" customFormat="1" ht="15" hidden="1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9"/>
      <c r="M136" s="10"/>
      <c r="N136" s="11"/>
      <c r="O136" s="11"/>
      <c r="P136" s="11"/>
    </row>
    <row r="137" spans="1:16" s="2" customFormat="1" ht="15" hidden="1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9"/>
      <c r="M137" s="10"/>
      <c r="N137" s="11"/>
      <c r="O137" s="11"/>
      <c r="P137" s="11"/>
    </row>
    <row r="138" spans="1:16" s="2" customFormat="1" ht="15" hidden="1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9"/>
      <c r="M138" s="10"/>
      <c r="N138" s="11"/>
      <c r="O138" s="11"/>
      <c r="P138" s="11"/>
    </row>
    <row r="139" spans="1:16" s="2" customFormat="1" ht="15" hidden="1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9"/>
      <c r="M139" s="10"/>
      <c r="N139" s="11"/>
      <c r="O139" s="11"/>
      <c r="P139" s="11"/>
    </row>
    <row r="140" spans="1:16" s="2" customFormat="1" ht="15" hidden="1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9"/>
      <c r="M140" s="10"/>
      <c r="N140" s="11"/>
      <c r="O140" s="11"/>
      <c r="P140" s="11"/>
    </row>
    <row r="141" spans="1:16" s="2" customFormat="1" ht="15" hidden="1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9"/>
      <c r="M141" s="10"/>
      <c r="N141" s="11"/>
      <c r="O141" s="11"/>
      <c r="P141" s="11"/>
    </row>
    <row r="142" spans="1:16" s="2" customFormat="1" ht="15" hidden="1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9"/>
      <c r="M142" s="10"/>
      <c r="N142" s="11"/>
      <c r="O142" s="11"/>
      <c r="P142" s="11"/>
    </row>
    <row r="143" spans="1:16" s="2" customFormat="1" ht="15" hidden="1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9"/>
      <c r="M143" s="10"/>
      <c r="N143" s="11"/>
      <c r="O143" s="11"/>
      <c r="P143" s="11"/>
    </row>
    <row r="144" spans="1:16" s="2" customFormat="1" ht="15" hidden="1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9"/>
      <c r="M144" s="10"/>
      <c r="N144" s="11"/>
      <c r="O144" s="11"/>
      <c r="P144" s="11"/>
    </row>
    <row r="145" spans="1:16" s="2" customFormat="1" ht="15" hidden="1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9"/>
      <c r="M145" s="10"/>
      <c r="N145" s="11"/>
      <c r="O145" s="11"/>
      <c r="P145" s="11"/>
    </row>
    <row r="146" spans="1:16" s="2" customFormat="1" ht="15" hidden="1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9"/>
      <c r="M146" s="10"/>
      <c r="N146" s="11"/>
      <c r="O146" s="11"/>
      <c r="P146" s="11"/>
    </row>
    <row r="147" spans="1:16" s="2" customFormat="1" ht="15" hidden="1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9"/>
      <c r="M147" s="10"/>
      <c r="N147" s="11"/>
      <c r="O147" s="11"/>
      <c r="P147" s="11"/>
    </row>
    <row r="148" spans="1:16" s="2" customFormat="1" ht="15" hidden="1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9"/>
      <c r="M148" s="10"/>
      <c r="N148" s="11"/>
      <c r="O148" s="11"/>
      <c r="P148" s="11"/>
    </row>
    <row r="149" spans="1:16" s="2" customFormat="1" ht="15" hidden="1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9"/>
      <c r="M149" s="10"/>
      <c r="N149" s="11"/>
      <c r="O149" s="11"/>
      <c r="P149" s="11"/>
    </row>
    <row r="150" spans="1:16" s="2" customFormat="1" ht="15" hidden="1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9"/>
      <c r="M150" s="10"/>
      <c r="N150" s="11"/>
      <c r="O150" s="11"/>
      <c r="P150" s="11"/>
    </row>
    <row r="151" spans="1:16" s="2" customFormat="1" ht="15" hidden="1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9"/>
      <c r="M151" s="10"/>
      <c r="N151" s="11"/>
      <c r="O151" s="11"/>
      <c r="P151" s="11"/>
    </row>
    <row r="152" spans="1:16" s="2" customFormat="1" ht="15" hidden="1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9"/>
      <c r="M152" s="10"/>
      <c r="N152" s="11"/>
      <c r="O152" s="11"/>
      <c r="P152" s="11"/>
    </row>
    <row r="153" spans="1:16" s="2" customFormat="1" ht="15" hidden="1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9"/>
      <c r="M153" s="10"/>
      <c r="N153" s="11"/>
      <c r="O153" s="11"/>
      <c r="P153" s="11"/>
    </row>
    <row r="154" spans="1:16" s="2" customFormat="1" ht="15" hidden="1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9"/>
      <c r="M154" s="10"/>
      <c r="N154" s="11"/>
      <c r="O154" s="11"/>
      <c r="P154" s="11"/>
    </row>
    <row r="155" spans="1:16" s="2" customFormat="1" ht="15" hidden="1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9"/>
      <c r="M155" s="10"/>
      <c r="N155" s="11"/>
      <c r="O155" s="11"/>
      <c r="P155" s="11"/>
    </row>
    <row r="156" spans="1:16" s="2" customFormat="1" ht="15" hidden="1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9"/>
      <c r="M156" s="10"/>
      <c r="N156" s="11"/>
      <c r="O156" s="11"/>
      <c r="P156" s="11"/>
    </row>
    <row r="157" spans="1:16" s="2" customFormat="1" ht="15" hidden="1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9"/>
      <c r="M157" s="10"/>
      <c r="N157" s="11"/>
      <c r="O157" s="11"/>
      <c r="P157" s="11"/>
    </row>
    <row r="158" spans="1:16" s="2" customFormat="1" ht="15" hidden="1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9"/>
      <c r="M158" s="10"/>
      <c r="N158" s="11"/>
      <c r="O158" s="11"/>
      <c r="P158" s="11"/>
    </row>
    <row r="159" spans="1:16" s="2" customFormat="1" ht="15" hidden="1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9"/>
      <c r="M159" s="10"/>
      <c r="N159" s="11"/>
      <c r="O159" s="11"/>
      <c r="P159" s="11"/>
    </row>
    <row r="160" spans="1:16" s="2" customFormat="1" ht="15" hidden="1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9"/>
      <c r="M160" s="10"/>
      <c r="N160" s="11"/>
      <c r="O160" s="11"/>
      <c r="P160" s="11"/>
    </row>
    <row r="161" spans="1:16" s="2" customFormat="1" ht="15" hidden="1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9"/>
      <c r="M161" s="10"/>
      <c r="N161" s="11"/>
      <c r="O161" s="11"/>
      <c r="P161" s="11"/>
    </row>
    <row r="162" spans="1:16" s="2" customFormat="1" ht="15" hidden="1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9"/>
      <c r="M162" s="10"/>
      <c r="N162" s="11"/>
      <c r="O162" s="11"/>
      <c r="P162" s="11"/>
    </row>
    <row r="163" spans="1:16" s="2" customFormat="1" ht="15" hidden="1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9"/>
      <c r="M163" s="10"/>
      <c r="N163" s="11"/>
      <c r="O163" s="11"/>
      <c r="P163" s="11"/>
    </row>
    <row r="164" spans="1:16" s="2" customFormat="1" ht="15" hidden="1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9"/>
      <c r="M164" s="10"/>
      <c r="N164" s="11"/>
      <c r="O164" s="11"/>
      <c r="P164" s="11"/>
    </row>
    <row r="165" spans="1:16" s="2" customFormat="1" ht="15" hidden="1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9"/>
      <c r="M165" s="10"/>
      <c r="N165" s="11"/>
      <c r="O165" s="11"/>
      <c r="P165" s="11"/>
    </row>
    <row r="166" spans="1:16" s="2" customFormat="1" ht="15" hidden="1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9"/>
      <c r="M166" s="10"/>
      <c r="N166" s="11"/>
      <c r="O166" s="11"/>
      <c r="P166" s="11"/>
    </row>
    <row r="167" spans="1:16" s="2" customFormat="1" ht="15" hidden="1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9"/>
      <c r="M167" s="10"/>
      <c r="N167" s="11"/>
      <c r="O167" s="11"/>
      <c r="P167" s="11"/>
    </row>
    <row r="168" spans="1:16" s="2" customFormat="1" ht="15" hidden="1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9"/>
      <c r="M168" s="10"/>
      <c r="N168" s="11"/>
      <c r="O168" s="11"/>
      <c r="P168" s="11"/>
    </row>
    <row r="169" spans="1:16" s="2" customFormat="1" ht="15" hidden="1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9"/>
      <c r="M169" s="10"/>
      <c r="N169" s="11"/>
      <c r="O169" s="11"/>
      <c r="P169" s="11"/>
    </row>
    <row r="170" spans="1:16" s="2" customFormat="1" ht="15" hidden="1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9"/>
      <c r="M170" s="10"/>
      <c r="N170" s="11"/>
      <c r="O170" s="11"/>
      <c r="P170" s="11"/>
    </row>
    <row r="171" spans="1:16" s="2" customFormat="1" ht="15" hidden="1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9"/>
      <c r="M171" s="10"/>
      <c r="N171" s="11"/>
      <c r="O171" s="11"/>
      <c r="P171" s="11"/>
    </row>
    <row r="172" spans="1:16" s="2" customFormat="1" ht="15" hidden="1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9"/>
      <c r="M172" s="10"/>
      <c r="N172" s="11"/>
      <c r="O172" s="11"/>
      <c r="P172" s="11"/>
    </row>
    <row r="173" spans="1:16" s="2" customFormat="1" ht="15" hidden="1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9"/>
      <c r="M173" s="10"/>
      <c r="N173" s="11"/>
      <c r="O173" s="11"/>
      <c r="P173" s="11"/>
    </row>
    <row r="174" spans="1:16" s="2" customFormat="1" ht="15" hidden="1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9"/>
      <c r="M174" s="10"/>
      <c r="N174" s="11"/>
      <c r="O174" s="11"/>
      <c r="P174" s="11"/>
    </row>
    <row r="175" spans="1:16" s="2" customFormat="1" ht="15" hidden="1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9"/>
      <c r="M175" s="10"/>
      <c r="N175" s="11"/>
      <c r="O175" s="11"/>
      <c r="P175" s="11"/>
    </row>
    <row r="176" spans="1:16" s="2" customFormat="1" ht="15" hidden="1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9"/>
      <c r="M176" s="10"/>
      <c r="N176" s="11"/>
      <c r="O176" s="11"/>
      <c r="P176" s="11"/>
    </row>
    <row r="177" spans="1:16" s="2" customFormat="1" ht="15" hidden="1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9"/>
      <c r="M177" s="10"/>
      <c r="N177" s="11"/>
      <c r="O177" s="11"/>
      <c r="P177" s="11"/>
    </row>
    <row r="178" spans="1:16" s="2" customFormat="1" ht="15" hidden="1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9"/>
      <c r="M178" s="10"/>
      <c r="N178" s="11"/>
      <c r="O178" s="11"/>
      <c r="P178" s="11"/>
    </row>
    <row r="179" spans="1:16" s="2" customFormat="1" ht="15" hidden="1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9"/>
      <c r="M179" s="10"/>
      <c r="N179" s="11"/>
      <c r="O179" s="11"/>
      <c r="P179" s="11"/>
    </row>
    <row r="180" spans="1:16" s="2" customFormat="1" ht="15" hidden="1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9"/>
      <c r="M180" s="10"/>
      <c r="N180" s="11"/>
      <c r="O180" s="11"/>
      <c r="P180" s="11"/>
    </row>
    <row r="181" spans="1:16" s="2" customFormat="1" ht="15" hidden="1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9"/>
      <c r="M181" s="10"/>
      <c r="N181" s="11"/>
      <c r="O181" s="11"/>
      <c r="P181" s="11"/>
    </row>
    <row r="182" spans="1:16" s="2" customFormat="1" ht="15" hidden="1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9"/>
      <c r="M182" s="10"/>
      <c r="N182" s="11"/>
      <c r="O182" s="11"/>
      <c r="P182" s="11"/>
    </row>
    <row r="183" spans="1:16" s="2" customFormat="1" ht="15" hidden="1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9"/>
      <c r="M183" s="10"/>
      <c r="N183" s="11"/>
      <c r="O183" s="11"/>
      <c r="P183" s="11"/>
    </row>
    <row r="184" spans="1:16" s="2" customFormat="1" ht="15" hidden="1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9"/>
      <c r="M184" s="10"/>
      <c r="N184" s="11"/>
      <c r="O184" s="11"/>
      <c r="P184" s="11"/>
    </row>
    <row r="185" spans="1:16" s="2" customFormat="1" ht="15" hidden="1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9"/>
      <c r="M185" s="10"/>
      <c r="N185" s="11"/>
      <c r="O185" s="11"/>
      <c r="P185" s="11"/>
    </row>
    <row r="186" spans="1:16" s="2" customFormat="1" ht="15" hidden="1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9"/>
      <c r="M186" s="10"/>
      <c r="N186" s="11"/>
      <c r="O186" s="11"/>
      <c r="P186" s="11"/>
    </row>
    <row r="187" spans="1:16" s="2" customFormat="1" ht="15" hidden="1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9"/>
      <c r="M187" s="10"/>
      <c r="N187" s="11"/>
      <c r="O187" s="11"/>
      <c r="P187" s="11"/>
    </row>
    <row r="188" spans="1:16" s="2" customFormat="1" ht="15" hidden="1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9"/>
      <c r="M188" s="10"/>
      <c r="N188" s="11"/>
      <c r="O188" s="11"/>
      <c r="P188" s="11"/>
    </row>
    <row r="189" spans="1:16" s="2" customFormat="1" ht="15" hidden="1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9"/>
      <c r="M189" s="10"/>
      <c r="N189" s="11"/>
      <c r="O189" s="11"/>
      <c r="P189" s="11"/>
    </row>
    <row r="190" spans="1:16" s="2" customFormat="1" ht="15" hidden="1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9"/>
      <c r="M190" s="10"/>
      <c r="N190" s="11"/>
      <c r="O190" s="11"/>
      <c r="P190" s="11"/>
    </row>
    <row r="191" spans="1:16" s="2" customFormat="1" ht="15" hidden="1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9"/>
      <c r="M191" s="10"/>
      <c r="N191" s="11"/>
      <c r="O191" s="11"/>
      <c r="P191" s="11"/>
    </row>
    <row r="192" spans="1:16" s="2" customFormat="1" ht="15" hidden="1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9"/>
      <c r="M192" s="10"/>
      <c r="N192" s="11"/>
      <c r="O192" s="11"/>
      <c r="P192" s="11"/>
    </row>
    <row r="193" spans="1:16" s="2" customFormat="1" ht="15" hidden="1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9"/>
      <c r="M193" s="10"/>
      <c r="N193" s="11"/>
      <c r="O193" s="11"/>
      <c r="P193" s="11"/>
    </row>
    <row r="194" spans="1:16" s="2" customFormat="1" ht="15" hidden="1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9"/>
      <c r="M194" s="10"/>
      <c r="N194" s="11"/>
      <c r="O194" s="11"/>
      <c r="P194" s="11"/>
    </row>
    <row r="195" spans="1:16" s="2" customFormat="1" ht="15" hidden="1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9"/>
      <c r="M195" s="10"/>
      <c r="N195" s="11"/>
      <c r="O195" s="11"/>
      <c r="P195" s="11"/>
    </row>
    <row r="196" spans="1:16" s="2" customFormat="1" ht="15" hidden="1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9"/>
      <c r="M196" s="10"/>
      <c r="N196" s="11"/>
      <c r="O196" s="11"/>
      <c r="P196" s="11"/>
    </row>
    <row r="197" spans="1:16" s="2" customFormat="1" ht="15" hidden="1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9"/>
      <c r="M197" s="10"/>
      <c r="N197" s="11"/>
      <c r="O197" s="11"/>
      <c r="P197" s="11"/>
    </row>
    <row r="198" spans="1:16" s="2" customFormat="1" ht="15" hidden="1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9"/>
      <c r="M198" s="10"/>
      <c r="N198" s="11"/>
      <c r="O198" s="11"/>
      <c r="P198" s="11"/>
    </row>
    <row r="199" spans="1:16" s="2" customFormat="1" ht="15" hidden="1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9"/>
      <c r="M199" s="10"/>
      <c r="N199" s="11"/>
      <c r="O199" s="11"/>
      <c r="P199" s="11"/>
    </row>
    <row r="200" spans="1:16" s="2" customFormat="1" ht="15" hidden="1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9"/>
      <c r="M200" s="10"/>
      <c r="N200" s="11"/>
      <c r="O200" s="11"/>
      <c r="P200" s="11"/>
    </row>
    <row r="201" spans="1:16" s="2" customFormat="1" ht="15" hidden="1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9"/>
      <c r="M201" s="10"/>
      <c r="N201" s="11"/>
      <c r="O201" s="11"/>
      <c r="P201" s="11"/>
    </row>
    <row r="202" spans="1:16" s="2" customFormat="1" ht="15" hidden="1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9"/>
      <c r="M202" s="10"/>
      <c r="N202" s="11"/>
      <c r="O202" s="11"/>
      <c r="P202" s="11"/>
    </row>
    <row r="203" spans="1:16" s="2" customFormat="1" ht="15" hidden="1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9"/>
      <c r="M203" s="10"/>
      <c r="N203" s="11"/>
      <c r="O203" s="11"/>
      <c r="P203" s="11"/>
    </row>
    <row r="204" spans="1:16" s="2" customFormat="1" ht="15" hidden="1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9"/>
      <c r="M204" s="10"/>
      <c r="N204" s="11"/>
      <c r="O204" s="11"/>
      <c r="P204" s="11"/>
    </row>
    <row r="205" spans="1:16" s="2" customFormat="1" ht="15" hidden="1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9"/>
      <c r="M205" s="10"/>
      <c r="N205" s="11"/>
      <c r="O205" s="11"/>
      <c r="P205" s="11"/>
    </row>
    <row r="206" spans="1:16" s="2" customFormat="1" ht="15" hidden="1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9"/>
      <c r="M206" s="10"/>
      <c r="N206" s="11"/>
      <c r="O206" s="11"/>
      <c r="P206" s="11"/>
    </row>
    <row r="207" spans="1:16" s="2" customFormat="1" ht="15" hidden="1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9"/>
      <c r="M207" s="10"/>
      <c r="N207" s="11"/>
      <c r="O207" s="11"/>
      <c r="P207" s="11"/>
    </row>
    <row r="208" spans="1:16" s="2" customFormat="1" ht="15" hidden="1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9"/>
      <c r="M208" s="10"/>
      <c r="N208" s="11"/>
      <c r="O208" s="11"/>
      <c r="P208" s="11"/>
    </row>
    <row r="209" spans="1:16" s="2" customFormat="1" ht="15" hidden="1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9"/>
      <c r="M209" s="10"/>
      <c r="N209" s="11"/>
      <c r="O209" s="11"/>
      <c r="P209" s="11"/>
    </row>
    <row r="210" spans="1:16" s="2" customFormat="1" ht="15" hidden="1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9"/>
      <c r="M210" s="10"/>
      <c r="N210" s="11"/>
      <c r="O210" s="11"/>
      <c r="P210" s="11"/>
    </row>
    <row r="211" spans="1:16" s="2" customFormat="1" ht="15" hidden="1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9"/>
      <c r="M211" s="10"/>
      <c r="N211" s="11"/>
      <c r="O211" s="11"/>
      <c r="P211" s="11"/>
    </row>
    <row r="212" spans="1:16" s="2" customFormat="1" ht="15" hidden="1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9"/>
      <c r="M212" s="10"/>
      <c r="N212" s="11"/>
      <c r="O212" s="11"/>
      <c r="P212" s="11"/>
    </row>
    <row r="213" spans="1:16" s="2" customFormat="1" ht="15" hidden="1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9"/>
      <c r="M213" s="10"/>
      <c r="N213" s="11"/>
      <c r="O213" s="11"/>
      <c r="P213" s="11"/>
    </row>
    <row r="214" spans="1:16" s="2" customFormat="1" ht="15" hidden="1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9"/>
      <c r="M214" s="10"/>
      <c r="N214" s="11"/>
      <c r="O214" s="11"/>
      <c r="P214" s="11"/>
    </row>
    <row r="215" spans="1:16" s="2" customFormat="1" ht="15" hidden="1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9"/>
      <c r="M215" s="10"/>
      <c r="N215" s="11"/>
      <c r="O215" s="11"/>
      <c r="P215" s="11"/>
    </row>
    <row r="216" spans="1:16" s="2" customFormat="1" ht="15" hidden="1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9"/>
      <c r="M216" s="10"/>
      <c r="N216" s="11"/>
      <c r="O216" s="11"/>
      <c r="P216" s="11"/>
    </row>
    <row r="217" spans="1:16" s="2" customFormat="1" ht="15" hidden="1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9"/>
      <c r="M217" s="10"/>
      <c r="N217" s="11"/>
      <c r="O217" s="11"/>
      <c r="P217" s="11"/>
    </row>
    <row r="218" spans="1:16" s="2" customFormat="1" ht="15" hidden="1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9"/>
      <c r="M218" s="10"/>
      <c r="N218" s="11"/>
      <c r="O218" s="11"/>
      <c r="P218" s="11"/>
    </row>
    <row r="219" spans="1:16" s="2" customFormat="1" ht="15" hidden="1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9"/>
      <c r="M219" s="10"/>
      <c r="N219" s="11"/>
      <c r="O219" s="11"/>
      <c r="P219" s="11"/>
    </row>
    <row r="220" spans="1:16" s="2" customFormat="1" ht="15" hidden="1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9"/>
      <c r="M220" s="10"/>
      <c r="N220" s="11"/>
      <c r="O220" s="11"/>
      <c r="P220" s="11"/>
    </row>
    <row r="221" spans="1:16" s="2" customFormat="1" ht="15" hidden="1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9"/>
      <c r="M221" s="10"/>
      <c r="N221" s="11"/>
      <c r="O221" s="11"/>
      <c r="P221" s="11"/>
    </row>
    <row r="222" spans="1:16" s="2" customFormat="1" ht="15" hidden="1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9"/>
      <c r="M222" s="10"/>
      <c r="N222" s="11"/>
      <c r="O222" s="11"/>
      <c r="P222" s="11"/>
    </row>
    <row r="223" spans="1:16" s="2" customFormat="1" ht="15" hidden="1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9"/>
      <c r="M223" s="10"/>
      <c r="N223" s="11"/>
      <c r="O223" s="11"/>
      <c r="P223" s="11"/>
    </row>
    <row r="224" spans="1:16" s="2" customFormat="1" ht="15" hidden="1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9"/>
      <c r="M224" s="10"/>
      <c r="N224" s="11"/>
      <c r="O224" s="11"/>
      <c r="P224" s="11"/>
    </row>
    <row r="225" spans="1:16" s="2" customFormat="1" ht="15" hidden="1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9"/>
      <c r="M225" s="10"/>
      <c r="N225" s="11"/>
      <c r="O225" s="11"/>
      <c r="P225" s="11"/>
    </row>
    <row r="226" spans="1:16" s="2" customFormat="1" ht="15" hidden="1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9"/>
      <c r="M226" s="10"/>
      <c r="N226" s="11"/>
      <c r="O226" s="11"/>
      <c r="P226" s="11"/>
    </row>
    <row r="227" spans="1:16" s="2" customFormat="1" ht="15" hidden="1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9"/>
      <c r="M227" s="10"/>
      <c r="N227" s="11"/>
      <c r="O227" s="11"/>
      <c r="P227" s="11"/>
    </row>
    <row r="228" spans="1:16" s="2" customFormat="1" ht="15" hidden="1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9"/>
      <c r="M228" s="10"/>
      <c r="N228" s="11"/>
      <c r="O228" s="11"/>
      <c r="P228" s="11"/>
    </row>
    <row r="229" spans="1:16" s="2" customFormat="1" ht="15" hidden="1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9"/>
      <c r="M229" s="10"/>
      <c r="N229" s="11"/>
      <c r="O229" s="11"/>
      <c r="P229" s="11"/>
    </row>
    <row r="230" spans="1:16" s="2" customFormat="1" ht="15" hidden="1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9"/>
      <c r="M230" s="10"/>
      <c r="N230" s="11"/>
      <c r="O230" s="11"/>
      <c r="P230" s="11"/>
    </row>
    <row r="231" spans="1:16" s="2" customFormat="1" ht="15" hidden="1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9"/>
      <c r="M231" s="10"/>
      <c r="N231" s="11"/>
      <c r="O231" s="11"/>
      <c r="P231" s="11"/>
    </row>
    <row r="232" spans="1:16" s="2" customFormat="1" ht="15" hidden="1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9"/>
      <c r="M232" s="10"/>
      <c r="N232" s="11"/>
      <c r="O232" s="11"/>
      <c r="P232" s="11"/>
    </row>
    <row r="233" spans="1:16" s="2" customFormat="1" ht="15" hidden="1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9"/>
      <c r="M233" s="10"/>
      <c r="N233" s="11"/>
      <c r="O233" s="11"/>
      <c r="P233" s="11"/>
    </row>
    <row r="234" spans="1:16" s="2" customFormat="1" ht="15" hidden="1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9"/>
      <c r="M234" s="10"/>
      <c r="N234" s="11"/>
      <c r="O234" s="11"/>
      <c r="P234" s="11"/>
    </row>
    <row r="235" spans="1:16" s="2" customFormat="1" ht="15" hidden="1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9"/>
      <c r="M235" s="10"/>
      <c r="N235" s="11"/>
      <c r="O235" s="11"/>
      <c r="P235" s="11"/>
    </row>
    <row r="236" spans="1:16" s="2" customFormat="1" ht="15" hidden="1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9"/>
      <c r="M236" s="10"/>
      <c r="N236" s="11"/>
      <c r="O236" s="11"/>
      <c r="P236" s="11"/>
    </row>
    <row r="237" spans="1:16" s="2" customFormat="1" ht="15" hidden="1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9"/>
      <c r="M237" s="10"/>
      <c r="N237" s="11"/>
      <c r="O237" s="11"/>
      <c r="P237" s="11"/>
    </row>
    <row r="238" spans="1:16" s="2" customFormat="1" ht="15" hidden="1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9"/>
      <c r="M238" s="10"/>
      <c r="N238" s="11"/>
      <c r="O238" s="11"/>
      <c r="P238" s="11"/>
    </row>
    <row r="239" spans="1:16" s="2" customFormat="1" ht="15" hidden="1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9"/>
      <c r="M239" s="10"/>
      <c r="N239" s="11"/>
      <c r="O239" s="11"/>
      <c r="P239" s="11"/>
    </row>
    <row r="240" spans="1:16" s="2" customFormat="1" ht="15" hidden="1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9"/>
      <c r="M240" s="10"/>
      <c r="N240" s="11"/>
      <c r="O240" s="11"/>
      <c r="P240" s="11"/>
    </row>
    <row r="241" spans="1:16" s="2" customFormat="1" ht="15" hidden="1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9"/>
      <c r="M241" s="10"/>
      <c r="N241" s="11"/>
      <c r="O241" s="11"/>
      <c r="P241" s="11"/>
    </row>
    <row r="242" spans="1:16" s="2" customFormat="1" ht="15" hidden="1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9"/>
      <c r="M242" s="10"/>
      <c r="N242" s="11"/>
      <c r="O242" s="11"/>
      <c r="P242" s="11"/>
    </row>
    <row r="243" spans="1:16" s="2" customFormat="1" ht="15" hidden="1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9"/>
      <c r="M243" s="10"/>
      <c r="N243" s="11"/>
      <c r="O243" s="11"/>
      <c r="P243" s="11"/>
    </row>
    <row r="244" spans="1:16" s="2" customFormat="1" ht="15" hidden="1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9"/>
      <c r="M244" s="10"/>
      <c r="N244" s="11"/>
      <c r="O244" s="11"/>
      <c r="P244" s="11"/>
    </row>
    <row r="245" spans="1:16" s="2" customFormat="1" ht="15" hidden="1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9"/>
      <c r="M245" s="10"/>
      <c r="N245" s="11"/>
      <c r="O245" s="11"/>
      <c r="P245" s="11"/>
    </row>
    <row r="246" spans="1:16" s="2" customFormat="1" ht="15" hidden="1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9"/>
      <c r="M246" s="10"/>
      <c r="N246" s="11"/>
      <c r="O246" s="11"/>
      <c r="P246" s="11"/>
    </row>
    <row r="247" spans="1:16" s="2" customFormat="1" ht="15" hidden="1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9"/>
      <c r="M247" s="10"/>
      <c r="N247" s="11"/>
      <c r="O247" s="11"/>
      <c r="P247" s="11"/>
    </row>
    <row r="248" spans="1:16" s="2" customFormat="1" ht="15" hidden="1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9"/>
      <c r="M248" s="10"/>
      <c r="N248" s="11"/>
      <c r="O248" s="11"/>
      <c r="P248" s="11"/>
    </row>
    <row r="249" spans="1:16" s="2" customFormat="1" ht="15" hidden="1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9"/>
      <c r="M249" s="10"/>
      <c r="N249" s="11"/>
      <c r="O249" s="11"/>
      <c r="P249" s="11"/>
    </row>
    <row r="250" spans="1:16" s="2" customFormat="1" ht="15" hidden="1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9"/>
      <c r="M250" s="10"/>
      <c r="N250" s="11"/>
      <c r="O250" s="11"/>
      <c r="P250" s="11"/>
    </row>
    <row r="251" spans="1:16" s="2" customFormat="1" ht="15" hidden="1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9"/>
      <c r="M251" s="10"/>
      <c r="N251" s="11"/>
      <c r="O251" s="11"/>
      <c r="P251" s="11"/>
    </row>
    <row r="252" spans="1:16" s="2" customFormat="1" ht="15" hidden="1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9"/>
      <c r="M252" s="10"/>
      <c r="N252" s="11"/>
      <c r="O252" s="11"/>
      <c r="P252" s="11"/>
    </row>
    <row r="253" spans="1:16" s="2" customFormat="1" ht="15" hidden="1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9"/>
      <c r="M253" s="10"/>
      <c r="N253" s="11"/>
      <c r="O253" s="11"/>
      <c r="P253" s="11"/>
    </row>
    <row r="254" spans="1:16" s="2" customFormat="1" ht="15" hidden="1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9"/>
      <c r="M254" s="10"/>
      <c r="N254" s="11"/>
      <c r="O254" s="11"/>
      <c r="P254" s="11"/>
    </row>
    <row r="255" spans="1:16" s="2" customFormat="1" ht="15" hidden="1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9"/>
      <c r="M255" s="10"/>
      <c r="N255" s="11"/>
      <c r="O255" s="11"/>
      <c r="P255" s="11"/>
    </row>
    <row r="256" spans="1:16" s="2" customFormat="1" ht="15" hidden="1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9"/>
      <c r="M256" s="10"/>
      <c r="N256" s="11"/>
      <c r="O256" s="11"/>
      <c r="P256" s="11"/>
    </row>
    <row r="257" spans="1:16" s="2" customFormat="1" ht="15" hidden="1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9"/>
      <c r="M257" s="10"/>
      <c r="N257" s="11"/>
      <c r="O257" s="11"/>
      <c r="P257" s="11"/>
    </row>
    <row r="258" spans="1:16" s="2" customFormat="1" ht="15" hidden="1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9"/>
      <c r="M258" s="10"/>
      <c r="N258" s="11"/>
      <c r="O258" s="11"/>
      <c r="P258" s="11"/>
    </row>
    <row r="259" spans="1:16" s="2" customFormat="1" ht="15" hidden="1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9"/>
      <c r="M259" s="10"/>
      <c r="N259" s="11"/>
      <c r="O259" s="11"/>
      <c r="P259" s="11"/>
    </row>
    <row r="260" spans="1:16" s="2" customFormat="1" ht="15" hidden="1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9"/>
      <c r="M260" s="10"/>
      <c r="N260" s="11"/>
      <c r="O260" s="11"/>
      <c r="P260" s="11"/>
    </row>
    <row r="261" spans="1:16" s="2" customFormat="1" ht="15" hidden="1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9"/>
      <c r="M261" s="10"/>
      <c r="N261" s="11"/>
      <c r="O261" s="11"/>
      <c r="P261" s="11"/>
    </row>
    <row r="262" spans="1:16" s="2" customFormat="1" ht="15" hidden="1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9"/>
      <c r="M262" s="10"/>
      <c r="N262" s="11"/>
      <c r="O262" s="11"/>
      <c r="P262" s="11"/>
    </row>
    <row r="263" spans="1:16" s="2" customFormat="1" ht="15" hidden="1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9"/>
      <c r="M263" s="10"/>
      <c r="N263" s="11"/>
      <c r="O263" s="11"/>
      <c r="P263" s="11"/>
    </row>
    <row r="264" spans="1:16" s="2" customFormat="1" ht="15" hidden="1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9"/>
      <c r="M264" s="10"/>
      <c r="N264" s="11"/>
      <c r="O264" s="11"/>
      <c r="P264" s="11"/>
    </row>
    <row r="265" spans="1:16" s="2" customFormat="1" ht="15" hidden="1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9"/>
      <c r="M265" s="10"/>
      <c r="N265" s="11"/>
      <c r="O265" s="11"/>
      <c r="P265" s="11"/>
    </row>
    <row r="266" spans="1:16" s="2" customFormat="1" ht="15" hidden="1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9"/>
      <c r="M266" s="10"/>
      <c r="N266" s="11"/>
      <c r="O266" s="11"/>
      <c r="P266" s="11"/>
    </row>
    <row r="267" spans="1:16" s="2" customFormat="1" ht="15" hidden="1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9"/>
      <c r="M267" s="10"/>
      <c r="N267" s="11"/>
      <c r="O267" s="11"/>
      <c r="P267" s="11"/>
    </row>
    <row r="268" spans="1:16" s="2" customFormat="1" ht="15" hidden="1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9"/>
      <c r="M268" s="10"/>
      <c r="N268" s="11"/>
      <c r="O268" s="11"/>
      <c r="P268" s="11"/>
    </row>
    <row r="269" spans="1:16" s="2" customFormat="1" ht="15" hidden="1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9"/>
      <c r="M269" s="10"/>
      <c r="N269" s="11"/>
      <c r="O269" s="11"/>
      <c r="P269" s="11"/>
    </row>
    <row r="270" spans="1:16" s="2" customFormat="1" ht="15" hidden="1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9"/>
      <c r="M270" s="10"/>
      <c r="N270" s="11"/>
      <c r="O270" s="11"/>
      <c r="P270" s="11"/>
    </row>
    <row r="271" spans="1:16" s="2" customFormat="1" ht="15" hidden="1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9"/>
      <c r="M271" s="10"/>
      <c r="N271" s="11"/>
      <c r="O271" s="11"/>
      <c r="P271" s="11"/>
    </row>
    <row r="272" spans="1:16" s="2" customFormat="1" ht="15" hidden="1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9"/>
      <c r="M272" s="10"/>
      <c r="N272" s="11"/>
      <c r="O272" s="11"/>
      <c r="P272" s="11"/>
    </row>
    <row r="273" spans="1:16" s="2" customFormat="1" ht="15" hidden="1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9"/>
      <c r="M273" s="10"/>
      <c r="N273" s="11"/>
      <c r="O273" s="11"/>
      <c r="P273" s="11"/>
    </row>
    <row r="274" spans="1:16" s="2" customFormat="1" ht="15" hidden="1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9"/>
      <c r="M274" s="10"/>
      <c r="N274" s="11"/>
      <c r="O274" s="11"/>
      <c r="P274" s="11"/>
    </row>
    <row r="275" spans="1:16" s="2" customFormat="1" ht="15" hidden="1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9"/>
      <c r="M275" s="10"/>
      <c r="N275" s="11"/>
      <c r="O275" s="11"/>
      <c r="P275" s="11"/>
    </row>
    <row r="276" spans="1:16" s="2" customFormat="1" ht="15" hidden="1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9"/>
      <c r="M276" s="10"/>
      <c r="N276" s="11"/>
      <c r="O276" s="11"/>
      <c r="P276" s="11"/>
    </row>
    <row r="277" spans="1:16" s="2" customFormat="1" ht="15" hidden="1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9"/>
      <c r="M277" s="10"/>
      <c r="N277" s="11"/>
      <c r="O277" s="11"/>
      <c r="P277" s="11"/>
    </row>
    <row r="278" spans="1:16" s="2" customFormat="1" ht="15" hidden="1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9"/>
      <c r="M278" s="10"/>
      <c r="N278" s="11"/>
      <c r="O278" s="11"/>
      <c r="P278" s="11"/>
    </row>
    <row r="279" spans="1:16" s="2" customFormat="1" ht="15" hidden="1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9"/>
      <c r="M279" s="10"/>
      <c r="N279" s="11"/>
      <c r="O279" s="11"/>
      <c r="P279" s="11"/>
    </row>
    <row r="280" spans="1:16" s="2" customFormat="1" ht="15" hidden="1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9"/>
      <c r="M280" s="10"/>
      <c r="N280" s="11"/>
      <c r="O280" s="11"/>
      <c r="P280" s="11"/>
    </row>
    <row r="281" spans="1:16" s="2" customFormat="1" ht="15" hidden="1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9"/>
      <c r="M281" s="10"/>
      <c r="N281" s="11"/>
      <c r="O281" s="11"/>
      <c r="P281" s="11"/>
    </row>
    <row r="282" spans="1:16" s="2" customFormat="1" ht="15" hidden="1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9"/>
      <c r="M282" s="10"/>
      <c r="N282" s="11"/>
      <c r="O282" s="11"/>
      <c r="P282" s="11"/>
    </row>
    <row r="283" spans="1:16" s="2" customFormat="1" ht="15" hidden="1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9"/>
      <c r="M283" s="10"/>
      <c r="N283" s="11"/>
      <c r="O283" s="11"/>
      <c r="P283" s="11"/>
    </row>
    <row r="284" spans="1:16" s="2" customFormat="1" ht="15" hidden="1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9"/>
      <c r="M284" s="10"/>
      <c r="N284" s="11"/>
      <c r="O284" s="11"/>
      <c r="P284" s="11"/>
    </row>
    <row r="285" spans="1:16" s="2" customFormat="1" ht="15" hidden="1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9"/>
      <c r="M285" s="10"/>
      <c r="N285" s="11"/>
      <c r="O285" s="11"/>
      <c r="P285" s="11"/>
    </row>
    <row r="286" spans="1:16" s="2" customFormat="1" ht="15" hidden="1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9"/>
      <c r="M286" s="10"/>
      <c r="N286" s="11"/>
      <c r="O286" s="11"/>
      <c r="P286" s="11"/>
    </row>
    <row r="287" spans="1:16" s="2" customFormat="1" ht="15" hidden="1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9"/>
      <c r="M287" s="10"/>
      <c r="N287" s="11"/>
      <c r="O287" s="11"/>
      <c r="P287" s="11"/>
    </row>
    <row r="288" spans="1:16" s="2" customFormat="1" ht="15" hidden="1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9"/>
      <c r="M288" s="10"/>
      <c r="N288" s="11"/>
      <c r="O288" s="11"/>
      <c r="P288" s="11"/>
    </row>
    <row r="289" spans="1:16" s="2" customFormat="1" ht="15" hidden="1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9"/>
      <c r="M289" s="10"/>
      <c r="N289" s="11"/>
      <c r="O289" s="11"/>
      <c r="P289" s="11"/>
    </row>
    <row r="290" spans="1:16" s="2" customFormat="1" ht="15" hidden="1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9"/>
      <c r="M290" s="10"/>
      <c r="N290" s="11"/>
      <c r="O290" s="11"/>
      <c r="P290" s="11"/>
    </row>
    <row r="291" spans="1:16" s="2" customFormat="1" ht="15" hidden="1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9"/>
      <c r="M291" s="10"/>
      <c r="N291" s="11"/>
      <c r="O291" s="11"/>
      <c r="P291" s="11"/>
    </row>
    <row r="292" spans="1:16" s="2" customFormat="1" ht="15" hidden="1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9"/>
      <c r="M292" s="10"/>
      <c r="N292" s="11"/>
      <c r="O292" s="11"/>
      <c r="P292" s="11"/>
    </row>
    <row r="293" spans="1:16" s="2" customFormat="1" ht="15" hidden="1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9"/>
      <c r="M293" s="10"/>
      <c r="N293" s="11"/>
      <c r="O293" s="11"/>
      <c r="P293" s="11"/>
    </row>
    <row r="294" spans="1:16" s="2" customFormat="1" ht="15" hidden="1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9"/>
      <c r="M294" s="10"/>
      <c r="N294" s="11"/>
      <c r="O294" s="11"/>
      <c r="P294" s="11"/>
    </row>
    <row r="295" spans="1:16" s="2" customFormat="1" ht="15" hidden="1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9"/>
      <c r="M295" s="10"/>
      <c r="N295" s="11"/>
      <c r="O295" s="11"/>
      <c r="P295" s="11"/>
    </row>
    <row r="296" spans="1:16" s="2" customFormat="1" ht="15" hidden="1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9"/>
      <c r="M296" s="10"/>
      <c r="N296" s="11"/>
      <c r="O296" s="11"/>
      <c r="P296" s="11"/>
    </row>
    <row r="297" spans="1:16" s="2" customFormat="1" ht="15" hidden="1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9"/>
      <c r="M297" s="10"/>
      <c r="N297" s="11"/>
      <c r="O297" s="11"/>
      <c r="P297" s="11"/>
    </row>
    <row r="298" spans="1:16" s="2" customFormat="1" ht="15" hidden="1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9"/>
      <c r="M298" s="10"/>
      <c r="N298" s="11"/>
      <c r="O298" s="11"/>
      <c r="P298" s="11"/>
    </row>
    <row r="299" spans="1:16" s="2" customFormat="1" ht="15" hidden="1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9"/>
      <c r="M299" s="10"/>
      <c r="N299" s="11"/>
      <c r="O299" s="11"/>
      <c r="P299" s="11"/>
    </row>
    <row r="300" spans="1:16" s="2" customFormat="1" ht="15" hidden="1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9"/>
      <c r="M300" s="10"/>
      <c r="N300" s="11"/>
      <c r="O300" s="11"/>
      <c r="P300" s="11"/>
    </row>
    <row r="301" spans="1:16" s="2" customFormat="1" ht="15" hidden="1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9"/>
      <c r="M301" s="10"/>
      <c r="N301" s="11"/>
      <c r="O301" s="11"/>
      <c r="P301" s="11"/>
    </row>
    <row r="302" spans="1:16" s="2" customFormat="1" ht="15" hidden="1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9"/>
      <c r="M302" s="10"/>
      <c r="N302" s="11"/>
      <c r="O302" s="11"/>
      <c r="P302" s="11"/>
    </row>
    <row r="303" spans="1:16" s="2" customFormat="1" ht="15" hidden="1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9"/>
      <c r="M303" s="10"/>
      <c r="N303" s="11"/>
      <c r="O303" s="11"/>
      <c r="P303" s="11"/>
    </row>
    <row r="304" spans="1:16" s="2" customFormat="1" ht="15" hidden="1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9"/>
      <c r="M304" s="10"/>
      <c r="N304" s="11"/>
      <c r="O304" s="11"/>
      <c r="P304" s="11"/>
    </row>
    <row r="305" spans="1:16" s="2" customFormat="1" ht="15" hidden="1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9"/>
      <c r="M305" s="10"/>
      <c r="N305" s="11"/>
      <c r="O305" s="11"/>
      <c r="P305" s="11"/>
    </row>
    <row r="306" spans="1:16" s="2" customFormat="1" ht="15" hidden="1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9"/>
      <c r="M306" s="10"/>
      <c r="N306" s="11"/>
      <c r="O306" s="11"/>
      <c r="P306" s="11"/>
    </row>
    <row r="307" spans="1:16" s="2" customFormat="1" ht="15" hidden="1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9"/>
      <c r="M307" s="10"/>
      <c r="N307" s="11"/>
      <c r="O307" s="11"/>
      <c r="P307" s="11"/>
    </row>
    <row r="308" spans="1:16" s="2" customFormat="1" ht="15" hidden="1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9"/>
      <c r="M308" s="10"/>
      <c r="N308" s="11"/>
      <c r="O308" s="11"/>
      <c r="P308" s="11"/>
    </row>
    <row r="309" spans="1:16" s="2" customFormat="1" ht="15" hidden="1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9"/>
      <c r="M309" s="10"/>
      <c r="N309" s="11"/>
      <c r="O309" s="11"/>
      <c r="P309" s="11"/>
    </row>
    <row r="310" spans="1:16" s="2" customFormat="1" ht="15" hidden="1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9"/>
      <c r="M310" s="10"/>
      <c r="N310" s="11"/>
      <c r="O310" s="11"/>
      <c r="P310" s="11"/>
    </row>
    <row r="311" spans="1:16" s="2" customFormat="1" ht="15" hidden="1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9"/>
      <c r="M311" s="10"/>
      <c r="N311" s="11"/>
      <c r="O311" s="11"/>
      <c r="P311" s="11"/>
    </row>
    <row r="312" spans="1:16" s="2" customFormat="1" ht="15" hidden="1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9"/>
      <c r="M312" s="10"/>
      <c r="N312" s="11"/>
      <c r="O312" s="11"/>
      <c r="P312" s="11"/>
    </row>
    <row r="313" spans="1:16" s="2" customFormat="1" ht="15" hidden="1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9"/>
      <c r="M313" s="10"/>
      <c r="N313" s="11"/>
      <c r="O313" s="11"/>
      <c r="P313" s="11"/>
    </row>
    <row r="314" spans="1:16" s="2" customFormat="1" ht="15" hidden="1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9"/>
      <c r="M314" s="10"/>
      <c r="N314" s="11"/>
      <c r="O314" s="11"/>
      <c r="P314" s="11"/>
    </row>
    <row r="315" spans="1:16" s="2" customFormat="1" ht="15" hidden="1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9"/>
      <c r="M315" s="10"/>
      <c r="N315" s="11"/>
      <c r="O315" s="11"/>
      <c r="P315" s="11"/>
    </row>
    <row r="316" spans="1:16" s="2" customFormat="1" ht="15" hidden="1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9"/>
      <c r="M316" s="10"/>
      <c r="N316" s="11"/>
      <c r="O316" s="11"/>
      <c r="P316" s="11"/>
    </row>
    <row r="317" spans="1:16" s="2" customFormat="1" ht="15" hidden="1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9"/>
      <c r="M317" s="10"/>
      <c r="N317" s="11"/>
      <c r="O317" s="11"/>
      <c r="P317" s="11"/>
    </row>
    <row r="318" spans="1:16" s="2" customFormat="1" ht="15" hidden="1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9"/>
      <c r="M318" s="10"/>
      <c r="N318" s="11"/>
      <c r="O318" s="11"/>
      <c r="P318" s="11"/>
    </row>
    <row r="319" spans="1:16" s="2" customFormat="1" ht="15" hidden="1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9"/>
      <c r="M319" s="10"/>
      <c r="N319" s="11"/>
      <c r="O319" s="11"/>
      <c r="P319" s="11"/>
    </row>
    <row r="320" spans="1:16" s="2" customFormat="1" ht="15" hidden="1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9"/>
      <c r="M320" s="10"/>
      <c r="N320" s="11"/>
      <c r="O320" s="11"/>
      <c r="P320" s="11"/>
    </row>
    <row r="321" spans="1:16" s="2" customFormat="1" ht="15" hidden="1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9"/>
      <c r="M321" s="10"/>
      <c r="N321" s="11"/>
      <c r="O321" s="11"/>
      <c r="P321" s="11"/>
    </row>
    <row r="322" spans="1:16" s="2" customFormat="1" ht="15" hidden="1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9"/>
      <c r="M322" s="10"/>
      <c r="N322" s="11"/>
      <c r="O322" s="11"/>
      <c r="P322" s="11"/>
    </row>
    <row r="323" spans="1:16" s="2" customFormat="1" ht="15" hidden="1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9"/>
      <c r="M323" s="10"/>
      <c r="N323" s="11"/>
      <c r="O323" s="11"/>
      <c r="P323" s="11"/>
    </row>
    <row r="324" spans="1:16" s="2" customFormat="1" ht="15" hidden="1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9"/>
      <c r="M324" s="10"/>
      <c r="N324" s="11"/>
      <c r="O324" s="11"/>
      <c r="P324" s="11"/>
    </row>
    <row r="325" spans="1:16" s="2" customFormat="1" ht="15" hidden="1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9"/>
      <c r="M325" s="10"/>
      <c r="N325" s="11"/>
      <c r="O325" s="11"/>
      <c r="P325" s="11"/>
    </row>
    <row r="326" spans="1:16" s="2" customFormat="1" ht="15" hidden="1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9"/>
      <c r="M326" s="10"/>
      <c r="N326" s="11"/>
      <c r="O326" s="11"/>
      <c r="P326" s="11"/>
    </row>
    <row r="327" spans="1:16" s="2" customFormat="1" ht="15" hidden="1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9"/>
      <c r="M327" s="10"/>
      <c r="N327" s="11"/>
      <c r="O327" s="11"/>
      <c r="P327" s="11"/>
    </row>
    <row r="328" spans="1:16" s="2" customFormat="1" ht="15" hidden="1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9"/>
      <c r="M328" s="10"/>
      <c r="N328" s="11"/>
      <c r="O328" s="11"/>
      <c r="P328" s="11"/>
    </row>
    <row r="329" spans="1:16" s="2" customFormat="1" ht="15" hidden="1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9"/>
      <c r="M329" s="10"/>
      <c r="N329" s="11"/>
      <c r="O329" s="11"/>
      <c r="P329" s="11"/>
    </row>
    <row r="330" spans="1:16" s="2" customFormat="1" ht="15" hidden="1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9"/>
      <c r="M330" s="10"/>
      <c r="N330" s="11"/>
      <c r="O330" s="11"/>
      <c r="P330" s="11"/>
    </row>
    <row r="331" spans="1:16" s="2" customFormat="1" ht="15" hidden="1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9"/>
      <c r="M331" s="10"/>
      <c r="N331" s="11"/>
      <c r="O331" s="11"/>
      <c r="P331" s="11"/>
    </row>
    <row r="332" spans="1:16" s="2" customFormat="1" ht="15" hidden="1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9"/>
      <c r="M332" s="10"/>
      <c r="N332" s="11"/>
      <c r="O332" s="11"/>
      <c r="P332" s="11"/>
    </row>
    <row r="333" spans="1:16" s="2" customFormat="1" ht="15" hidden="1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9"/>
      <c r="M333" s="10"/>
      <c r="N333" s="11"/>
      <c r="O333" s="11"/>
      <c r="P333" s="11"/>
    </row>
    <row r="334" spans="1:16" s="2" customFormat="1" ht="15" hidden="1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9"/>
      <c r="M334" s="10"/>
      <c r="N334" s="11"/>
      <c r="O334" s="11"/>
      <c r="P334" s="11"/>
    </row>
    <row r="335" spans="1:16" s="2" customFormat="1" ht="15" hidden="1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9"/>
      <c r="M335" s="10"/>
      <c r="N335" s="11"/>
      <c r="O335" s="11"/>
      <c r="P335" s="11"/>
    </row>
    <row r="336" spans="1:16" s="2" customFormat="1" ht="15" hidden="1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9"/>
      <c r="M336" s="10"/>
      <c r="N336" s="11"/>
      <c r="O336" s="11"/>
      <c r="P336" s="11"/>
    </row>
    <row r="337" spans="1:16" s="2" customFormat="1" ht="15" hidden="1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9"/>
      <c r="M337" s="10"/>
      <c r="N337" s="11"/>
      <c r="O337" s="11"/>
      <c r="P337" s="11"/>
    </row>
    <row r="338" spans="1:16" s="2" customFormat="1" ht="15" hidden="1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9"/>
      <c r="M338" s="10"/>
      <c r="N338" s="11"/>
      <c r="O338" s="11"/>
      <c r="P338" s="11"/>
    </row>
    <row r="339" spans="1:16" s="2" customFormat="1" ht="15" hidden="1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9"/>
      <c r="M339" s="10"/>
      <c r="N339" s="11"/>
      <c r="O339" s="11"/>
      <c r="P339" s="11"/>
    </row>
    <row r="340" spans="1:16" s="2" customFormat="1" ht="15" hidden="1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9"/>
      <c r="M340" s="10"/>
      <c r="N340" s="11"/>
      <c r="O340" s="11"/>
      <c r="P340" s="11"/>
    </row>
    <row r="341" spans="1:16" s="2" customFormat="1" ht="15" hidden="1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9"/>
      <c r="M341" s="10"/>
      <c r="N341" s="11"/>
      <c r="O341" s="11"/>
      <c r="P341" s="11"/>
    </row>
    <row r="342" spans="1:16" s="2" customFormat="1" ht="15" hidden="1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9"/>
      <c r="M342" s="10"/>
      <c r="N342" s="11"/>
      <c r="O342" s="11"/>
      <c r="P342" s="11"/>
    </row>
    <row r="343" spans="1:16" s="2" customFormat="1" ht="15" hidden="1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9"/>
      <c r="M343" s="10"/>
      <c r="N343" s="11"/>
      <c r="O343" s="11"/>
      <c r="P343" s="11"/>
    </row>
    <row r="344" spans="1:16" s="2" customFormat="1" ht="15" hidden="1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9"/>
      <c r="M344" s="10"/>
      <c r="N344" s="11"/>
      <c r="O344" s="11"/>
      <c r="P344" s="11"/>
    </row>
    <row r="345" spans="1:16" s="2" customFormat="1" ht="15" hidden="1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9"/>
      <c r="M345" s="10"/>
      <c r="N345" s="11"/>
      <c r="O345" s="11"/>
      <c r="P345" s="11"/>
    </row>
    <row r="346" spans="1:16" s="2" customFormat="1" ht="15" hidden="1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9"/>
      <c r="M346" s="10"/>
      <c r="N346" s="11"/>
      <c r="O346" s="11"/>
      <c r="P346" s="11"/>
    </row>
    <row r="347" spans="1:16" s="2" customFormat="1" ht="15" hidden="1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9"/>
      <c r="M347" s="10"/>
      <c r="N347" s="11"/>
      <c r="O347" s="11"/>
      <c r="P347" s="11"/>
    </row>
    <row r="348" spans="1:16" s="2" customFormat="1" ht="15" hidden="1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9"/>
      <c r="M348" s="10"/>
      <c r="N348" s="11"/>
      <c r="O348" s="11"/>
      <c r="P348" s="11"/>
    </row>
    <row r="349" spans="1:16" s="2" customFormat="1" ht="15" hidden="1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9"/>
      <c r="M349" s="10"/>
      <c r="N349" s="11"/>
      <c r="O349" s="11"/>
      <c r="P349" s="11"/>
    </row>
    <row r="350" spans="1:16" s="2" customFormat="1" ht="15" hidden="1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9"/>
      <c r="M350" s="10"/>
      <c r="N350" s="11"/>
      <c r="O350" s="11"/>
      <c r="P350" s="11"/>
    </row>
    <row r="351" spans="1:16" s="2" customFormat="1" ht="15" hidden="1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9"/>
      <c r="M351" s="10"/>
      <c r="N351" s="11"/>
      <c r="O351" s="11"/>
      <c r="P351" s="11"/>
    </row>
    <row r="352" spans="1:16" s="2" customFormat="1" ht="15" hidden="1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9"/>
      <c r="M352" s="10"/>
      <c r="N352" s="11"/>
      <c r="O352" s="11"/>
      <c r="P352" s="11"/>
    </row>
    <row r="353" spans="1:16" s="2" customFormat="1" ht="15" hidden="1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9"/>
      <c r="M353" s="10"/>
      <c r="N353" s="11"/>
      <c r="O353" s="11"/>
      <c r="P353" s="11"/>
    </row>
    <row r="354" spans="1:16" s="2" customFormat="1" ht="15" hidden="1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9"/>
      <c r="M354" s="10"/>
      <c r="N354" s="11"/>
      <c r="O354" s="11"/>
      <c r="P354" s="11"/>
    </row>
    <row r="355" spans="1:16" s="2" customFormat="1" ht="15" hidden="1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9"/>
      <c r="M355" s="10"/>
      <c r="N355" s="11"/>
      <c r="O355" s="11"/>
      <c r="P355" s="11"/>
    </row>
    <row r="356" spans="1:16" s="2" customFormat="1" ht="15" hidden="1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9"/>
      <c r="M356" s="10"/>
      <c r="N356" s="11"/>
      <c r="O356" s="11"/>
      <c r="P356" s="11"/>
    </row>
    <row r="357" spans="1:16" s="2" customFormat="1" ht="15" hidden="1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9"/>
      <c r="M357" s="10"/>
      <c r="N357" s="11"/>
      <c r="O357" s="11"/>
      <c r="P357" s="11"/>
    </row>
    <row r="358" spans="1:16" s="2" customFormat="1" ht="15" hidden="1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9"/>
      <c r="M358" s="10"/>
      <c r="N358" s="11"/>
      <c r="O358" s="11"/>
      <c r="P358" s="11"/>
    </row>
    <row r="359" spans="1:16" s="2" customFormat="1" ht="15" hidden="1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9"/>
      <c r="M359" s="10"/>
      <c r="N359" s="11"/>
      <c r="O359" s="11"/>
      <c r="P359" s="11"/>
    </row>
    <row r="360" spans="1:16" s="2" customFormat="1" ht="15" hidden="1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9"/>
      <c r="M360" s="10"/>
      <c r="N360" s="11"/>
      <c r="O360" s="11"/>
      <c r="P360" s="11"/>
    </row>
    <row r="361" spans="1:16" s="2" customFormat="1" ht="15" hidden="1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9"/>
      <c r="M361" s="10"/>
      <c r="N361" s="11"/>
      <c r="O361" s="11"/>
      <c r="P361" s="11"/>
    </row>
    <row r="362" spans="1:16" s="2" customFormat="1" ht="15" hidden="1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9"/>
      <c r="M362" s="10"/>
      <c r="N362" s="11"/>
      <c r="O362" s="11"/>
      <c r="P362" s="11"/>
    </row>
    <row r="363" spans="1:16" s="2" customFormat="1" ht="15" hidden="1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9"/>
      <c r="M363" s="10"/>
      <c r="N363" s="11"/>
      <c r="O363" s="11"/>
      <c r="P363" s="11"/>
    </row>
    <row r="364" spans="1:16" s="2" customFormat="1" ht="15" hidden="1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9"/>
      <c r="M364" s="10"/>
      <c r="N364" s="11"/>
      <c r="O364" s="11"/>
      <c r="P364" s="11"/>
    </row>
    <row r="365" spans="1:16" s="2" customFormat="1" ht="15" hidden="1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9"/>
      <c r="M365" s="10"/>
      <c r="N365" s="11"/>
      <c r="O365" s="11"/>
      <c r="P365" s="11"/>
    </row>
    <row r="366" spans="1:16" s="2" customFormat="1" ht="15" hidden="1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9"/>
      <c r="M366" s="10"/>
      <c r="N366" s="11"/>
      <c r="O366" s="11"/>
      <c r="P366" s="11"/>
    </row>
    <row r="367" spans="1:16" s="2" customFormat="1" ht="15" hidden="1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9"/>
      <c r="M367" s="10"/>
      <c r="N367" s="11"/>
      <c r="O367" s="11"/>
      <c r="P367" s="11"/>
    </row>
    <row r="368" spans="1:16" s="2" customFormat="1" ht="15" hidden="1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9"/>
      <c r="M368" s="10"/>
      <c r="N368" s="11"/>
      <c r="O368" s="11"/>
      <c r="P368" s="11"/>
    </row>
    <row r="369" spans="1:16" s="2" customFormat="1" ht="15" hidden="1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9"/>
      <c r="M369" s="10"/>
      <c r="N369" s="11"/>
      <c r="O369" s="11"/>
      <c r="P369" s="11"/>
    </row>
    <row r="370" spans="1:16" s="2" customFormat="1" ht="15" hidden="1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9"/>
      <c r="M370" s="10"/>
      <c r="N370" s="11"/>
      <c r="O370" s="11"/>
      <c r="P370" s="11"/>
    </row>
    <row r="371" spans="1:16" s="2" customFormat="1" ht="15" hidden="1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9"/>
      <c r="M371" s="10"/>
      <c r="N371" s="11"/>
      <c r="O371" s="11"/>
      <c r="P371" s="11"/>
    </row>
    <row r="372" spans="1:16" s="2" customFormat="1" ht="15" hidden="1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9"/>
      <c r="M372" s="10"/>
      <c r="N372" s="11"/>
      <c r="O372" s="11"/>
      <c r="P372" s="11"/>
    </row>
    <row r="373" spans="1:16" s="2" customFormat="1" ht="15" hidden="1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9"/>
      <c r="M373" s="10"/>
      <c r="N373" s="11"/>
      <c r="O373" s="11"/>
      <c r="P373" s="11"/>
    </row>
    <row r="374" spans="1:16" s="2" customFormat="1" ht="15" hidden="1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9"/>
      <c r="M374" s="10"/>
      <c r="N374" s="11"/>
      <c r="O374" s="11"/>
      <c r="P374" s="11"/>
    </row>
    <row r="375" spans="1:16" s="2" customFormat="1" ht="15" hidden="1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9"/>
      <c r="M375" s="10"/>
      <c r="N375" s="11"/>
      <c r="O375" s="11"/>
      <c r="P375" s="11"/>
    </row>
    <row r="376" spans="1:16" s="2" customFormat="1" ht="15" hidden="1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9"/>
      <c r="M376" s="10"/>
      <c r="N376" s="11"/>
      <c r="O376" s="11"/>
      <c r="P376" s="11"/>
    </row>
    <row r="377" spans="1:16" s="2" customFormat="1" ht="15" hidden="1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9"/>
      <c r="M377" s="10"/>
      <c r="N377" s="11"/>
      <c r="O377" s="11"/>
      <c r="P377" s="11"/>
    </row>
    <row r="378" spans="1:16" s="2" customFormat="1" ht="15" hidden="1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9"/>
      <c r="M378" s="10"/>
      <c r="N378" s="11"/>
      <c r="O378" s="11"/>
      <c r="P378" s="11"/>
    </row>
    <row r="379" spans="1:16" s="2" customFormat="1" ht="15" hidden="1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9"/>
      <c r="M379" s="10"/>
      <c r="N379" s="11"/>
      <c r="O379" s="11"/>
      <c r="P379" s="11"/>
    </row>
    <row r="380" spans="1:16" s="2" customFormat="1" ht="15" hidden="1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9"/>
      <c r="M380" s="10"/>
      <c r="N380" s="11"/>
      <c r="O380" s="11"/>
      <c r="P380" s="11"/>
    </row>
    <row r="381" spans="1:16" s="2" customFormat="1" ht="15" hidden="1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9"/>
      <c r="M381" s="10"/>
      <c r="N381" s="11"/>
      <c r="O381" s="11"/>
      <c r="P381" s="11"/>
    </row>
    <row r="382" spans="1:16" s="2" customFormat="1" ht="15" hidden="1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9"/>
      <c r="M382" s="10"/>
      <c r="N382" s="11"/>
      <c r="O382" s="11"/>
      <c r="P382" s="11"/>
    </row>
    <row r="383" spans="1:16" s="2" customFormat="1" ht="15" hidden="1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9"/>
      <c r="M383" s="10"/>
      <c r="N383" s="11"/>
      <c r="O383" s="11"/>
      <c r="P383" s="11"/>
    </row>
    <row r="384" spans="1:16" s="2" customFormat="1" ht="15" hidden="1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9"/>
      <c r="M384" s="10"/>
      <c r="N384" s="11"/>
      <c r="O384" s="11"/>
      <c r="P384" s="11"/>
    </row>
    <row r="385" spans="1:16" s="2" customFormat="1" ht="15" hidden="1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9"/>
      <c r="M385" s="10"/>
      <c r="N385" s="11"/>
      <c r="O385" s="11"/>
      <c r="P385" s="11"/>
    </row>
    <row r="386" spans="1:16" s="2" customFormat="1" ht="15" hidden="1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9"/>
      <c r="M386" s="10"/>
      <c r="N386" s="11"/>
      <c r="O386" s="11"/>
      <c r="P386" s="11"/>
    </row>
    <row r="387" spans="1:16" s="2" customFormat="1" ht="15" hidden="1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9"/>
      <c r="M387" s="10"/>
      <c r="N387" s="11"/>
      <c r="O387" s="11"/>
      <c r="P387" s="11"/>
    </row>
    <row r="388" spans="1:16" s="2" customFormat="1" ht="15" hidden="1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9"/>
      <c r="M388" s="10"/>
      <c r="N388" s="11"/>
      <c r="O388" s="11"/>
      <c r="P388" s="11"/>
    </row>
    <row r="389" spans="1:16" s="2" customFormat="1" ht="15" hidden="1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9"/>
      <c r="M389" s="10"/>
      <c r="N389" s="11"/>
      <c r="O389" s="11"/>
      <c r="P389" s="11"/>
    </row>
    <row r="390" spans="1:16" s="2" customFormat="1" ht="15" hidden="1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9"/>
      <c r="M390" s="10"/>
      <c r="N390" s="11"/>
      <c r="O390" s="11"/>
      <c r="P390" s="11"/>
    </row>
    <row r="391" spans="1:16" s="2" customFormat="1" ht="15" hidden="1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9"/>
      <c r="M391" s="10"/>
      <c r="N391" s="11"/>
      <c r="O391" s="11"/>
      <c r="P391" s="11"/>
    </row>
    <row r="392" spans="1:16" s="2" customFormat="1" ht="15" hidden="1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9"/>
      <c r="M392" s="10"/>
      <c r="N392" s="11"/>
      <c r="O392" s="11"/>
      <c r="P392" s="11"/>
    </row>
    <row r="393" spans="1:16" s="2" customFormat="1" ht="15" hidden="1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9"/>
      <c r="M393" s="10"/>
      <c r="N393" s="11"/>
      <c r="O393" s="11"/>
      <c r="P393" s="11"/>
    </row>
    <row r="394" spans="1:16" s="2" customFormat="1" ht="15" hidden="1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9"/>
      <c r="M394" s="10"/>
      <c r="N394" s="11"/>
      <c r="O394" s="11"/>
      <c r="P394" s="11"/>
    </row>
    <row r="395" spans="1:16" s="2" customFormat="1" ht="15" hidden="1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9"/>
      <c r="M395" s="10"/>
      <c r="N395" s="11"/>
      <c r="O395" s="11"/>
      <c r="P395" s="11"/>
    </row>
    <row r="396" spans="1:16" s="2" customFormat="1" ht="15" hidden="1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9"/>
      <c r="M396" s="10"/>
      <c r="N396" s="11"/>
      <c r="O396" s="11"/>
      <c r="P396" s="11"/>
    </row>
    <row r="397" spans="1:16" s="2" customFormat="1" ht="15" hidden="1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9"/>
      <c r="M397" s="10"/>
      <c r="N397" s="11"/>
      <c r="O397" s="11"/>
      <c r="P397" s="11"/>
    </row>
    <row r="398" spans="1:16" s="2" customFormat="1" ht="15" hidden="1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9"/>
      <c r="M398" s="10"/>
      <c r="N398" s="11"/>
      <c r="O398" s="11"/>
      <c r="P398" s="11"/>
    </row>
    <row r="399" spans="1:16" s="2" customFormat="1" ht="15" hidden="1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9"/>
      <c r="M399" s="10"/>
      <c r="N399" s="11"/>
      <c r="O399" s="11"/>
      <c r="P399" s="11"/>
    </row>
    <row r="400" spans="1:16" s="2" customFormat="1" ht="15" hidden="1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9"/>
      <c r="M400" s="10"/>
      <c r="N400" s="11"/>
      <c r="O400" s="11"/>
      <c r="P400" s="11"/>
    </row>
    <row r="401" spans="1:16" s="2" customFormat="1" ht="15" hidden="1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9"/>
      <c r="M401" s="10"/>
      <c r="N401" s="11"/>
      <c r="O401" s="11"/>
      <c r="P401" s="11"/>
    </row>
    <row r="402" spans="1:16" s="2" customFormat="1" ht="15" hidden="1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9"/>
      <c r="M402" s="10"/>
      <c r="N402" s="11"/>
      <c r="O402" s="11"/>
      <c r="P402" s="11"/>
    </row>
    <row r="403" spans="1:16" s="2" customFormat="1" ht="15" hidden="1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9"/>
      <c r="M403" s="10"/>
      <c r="N403" s="11"/>
      <c r="O403" s="11"/>
      <c r="P403" s="11"/>
    </row>
    <row r="404" spans="1:16" s="2" customFormat="1" ht="15" hidden="1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9"/>
      <c r="M404" s="10"/>
      <c r="N404" s="11"/>
      <c r="O404" s="11"/>
      <c r="P404" s="11"/>
    </row>
    <row r="405" spans="1:16" s="2" customFormat="1" ht="15" hidden="1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9"/>
      <c r="M405" s="10"/>
      <c r="N405" s="11"/>
      <c r="O405" s="11"/>
      <c r="P405" s="11"/>
    </row>
    <row r="406" spans="1:16" s="2" customFormat="1" ht="15" hidden="1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9"/>
      <c r="M406" s="10"/>
      <c r="N406" s="11"/>
      <c r="O406" s="11"/>
      <c r="P406" s="11"/>
    </row>
    <row r="407" spans="1:16" s="2" customFormat="1" ht="15" hidden="1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9"/>
      <c r="M407" s="10"/>
      <c r="N407" s="11"/>
      <c r="O407" s="11"/>
      <c r="P407" s="11"/>
    </row>
    <row r="408" spans="1:16" s="2" customFormat="1" ht="15" hidden="1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9"/>
      <c r="M408" s="10"/>
      <c r="N408" s="11"/>
      <c r="O408" s="11"/>
      <c r="P408" s="11"/>
    </row>
    <row r="409" spans="1:16" s="2" customFormat="1" ht="15" hidden="1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9"/>
      <c r="M409" s="10"/>
      <c r="N409" s="11"/>
      <c r="O409" s="11"/>
      <c r="P409" s="11"/>
    </row>
    <row r="410" spans="1:16" s="2" customFormat="1" ht="15" hidden="1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9"/>
      <c r="M410" s="10"/>
      <c r="N410" s="11"/>
      <c r="O410" s="11"/>
      <c r="P410" s="11"/>
    </row>
    <row r="411" spans="1:16" s="2" customFormat="1" ht="15" hidden="1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9"/>
      <c r="M411" s="10"/>
      <c r="N411" s="11"/>
      <c r="O411" s="11"/>
      <c r="P411" s="11"/>
    </row>
    <row r="412" spans="1:16" s="2" customFormat="1" ht="15" hidden="1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9"/>
      <c r="M412" s="10"/>
      <c r="N412" s="11"/>
      <c r="O412" s="11"/>
      <c r="P412" s="11"/>
    </row>
    <row r="413" spans="1:16" s="2" customFormat="1" ht="15" hidden="1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9"/>
      <c r="M413" s="10"/>
      <c r="N413" s="11"/>
      <c r="O413" s="11"/>
      <c r="P413" s="11"/>
    </row>
    <row r="414" spans="1:16" s="2" customFormat="1" ht="15" hidden="1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9"/>
      <c r="M414" s="10"/>
      <c r="N414" s="11"/>
      <c r="O414" s="11"/>
      <c r="P414" s="11"/>
    </row>
    <row r="415" spans="1:16" s="2" customFormat="1" ht="15" hidden="1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9"/>
      <c r="M415" s="10"/>
      <c r="N415" s="11"/>
      <c r="O415" s="11"/>
      <c r="P415" s="11"/>
    </row>
    <row r="416" spans="1:16" s="2" customFormat="1" ht="15" hidden="1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9"/>
      <c r="M416" s="10"/>
      <c r="N416" s="11"/>
      <c r="O416" s="11"/>
      <c r="P416" s="11"/>
    </row>
    <row r="417" spans="1:16" s="2" customFormat="1" ht="15" hidden="1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9"/>
      <c r="M417" s="10"/>
      <c r="N417" s="11"/>
      <c r="O417" s="11"/>
      <c r="P417" s="11"/>
    </row>
    <row r="418" spans="1:16" s="2" customFormat="1" ht="15" hidden="1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9"/>
      <c r="M418" s="10"/>
      <c r="N418" s="11"/>
      <c r="O418" s="11"/>
      <c r="P418" s="11"/>
    </row>
    <row r="419" spans="1:16" s="2" customFormat="1" ht="15" hidden="1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9"/>
      <c r="M419" s="10"/>
      <c r="N419" s="11"/>
      <c r="O419" s="11"/>
      <c r="P419" s="11"/>
    </row>
    <row r="420" spans="1:16" s="2" customFormat="1" ht="15" hidden="1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9"/>
      <c r="M420" s="10"/>
      <c r="N420" s="11"/>
      <c r="O420" s="11"/>
      <c r="P420" s="11"/>
    </row>
    <row r="421" spans="1:16" s="2" customFormat="1" ht="15" hidden="1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9"/>
      <c r="M421" s="10"/>
      <c r="N421" s="11"/>
      <c r="O421" s="11"/>
      <c r="P421" s="11"/>
    </row>
    <row r="422" spans="1:16" s="2" customFormat="1" ht="15" hidden="1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9"/>
      <c r="M422" s="10"/>
      <c r="N422" s="11"/>
      <c r="O422" s="11"/>
      <c r="P422" s="11"/>
    </row>
    <row r="423" spans="1:16" s="2" customFormat="1" ht="15" hidden="1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9"/>
      <c r="M423" s="10"/>
      <c r="N423" s="11"/>
      <c r="O423" s="11"/>
      <c r="P423" s="11"/>
    </row>
    <row r="424" spans="1:16" s="2" customFormat="1" ht="15" hidden="1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9"/>
      <c r="M424" s="10"/>
      <c r="N424" s="11"/>
      <c r="O424" s="11"/>
      <c r="P424" s="11"/>
    </row>
    <row r="425" spans="1:16" s="2" customFormat="1" ht="15" hidden="1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9"/>
      <c r="M425" s="10"/>
      <c r="N425" s="11"/>
      <c r="O425" s="11"/>
      <c r="P425" s="11"/>
    </row>
    <row r="426" spans="1:16" s="2" customFormat="1" ht="15" hidden="1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9"/>
      <c r="M426" s="10"/>
      <c r="N426" s="11"/>
      <c r="O426" s="11"/>
      <c r="P426" s="11"/>
    </row>
    <row r="427" spans="1:16" s="2" customFormat="1" ht="15" hidden="1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9"/>
      <c r="M427" s="10"/>
      <c r="N427" s="11"/>
      <c r="O427" s="11"/>
      <c r="P427" s="11"/>
    </row>
    <row r="428" spans="1:16" s="2" customFormat="1" ht="15" hidden="1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9"/>
      <c r="M428" s="10"/>
      <c r="N428" s="11"/>
      <c r="O428" s="11"/>
      <c r="P428" s="11"/>
    </row>
    <row r="429" spans="1:16" s="2" customFormat="1" ht="15" hidden="1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9"/>
      <c r="M429" s="10"/>
      <c r="N429" s="11"/>
      <c r="O429" s="11"/>
      <c r="P429" s="11"/>
    </row>
    <row r="430" spans="1:16" s="2" customFormat="1" ht="15" hidden="1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9"/>
      <c r="M430" s="10"/>
      <c r="N430" s="11"/>
      <c r="O430" s="11"/>
      <c r="P430" s="11"/>
    </row>
    <row r="431" spans="1:16" s="2" customFormat="1" ht="15" hidden="1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9"/>
      <c r="M431" s="10"/>
      <c r="N431" s="11"/>
      <c r="O431" s="11"/>
      <c r="P431" s="11"/>
    </row>
    <row r="432" spans="1:16" s="2" customFormat="1" ht="15" hidden="1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9"/>
      <c r="M432" s="10"/>
      <c r="N432" s="11"/>
      <c r="O432" s="11"/>
      <c r="P432" s="11"/>
    </row>
    <row r="433" spans="1:16" s="2" customFormat="1" ht="15" hidden="1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9"/>
      <c r="M433" s="10"/>
      <c r="N433" s="11"/>
      <c r="O433" s="11"/>
      <c r="P433" s="11"/>
    </row>
    <row r="434" spans="1:16" s="2" customFormat="1" ht="15" hidden="1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9"/>
      <c r="M434" s="10"/>
      <c r="N434" s="11"/>
      <c r="O434" s="11"/>
      <c r="P434" s="11"/>
    </row>
    <row r="435" spans="1:16" s="2" customFormat="1" ht="15" hidden="1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9"/>
      <c r="M435" s="10"/>
      <c r="N435" s="11"/>
      <c r="O435" s="11"/>
      <c r="P435" s="11"/>
    </row>
    <row r="436" spans="1:16" s="2" customFormat="1" ht="15" hidden="1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9"/>
      <c r="M436" s="10"/>
      <c r="N436" s="11"/>
      <c r="O436" s="11"/>
      <c r="P436" s="11"/>
    </row>
    <row r="437" spans="1:16" s="2" customFormat="1" ht="15" hidden="1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9"/>
      <c r="M437" s="10"/>
      <c r="N437" s="11"/>
      <c r="O437" s="11"/>
      <c r="P437" s="11"/>
    </row>
    <row r="438" spans="1:16" s="2" customFormat="1" ht="15" hidden="1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9"/>
      <c r="M438" s="10"/>
      <c r="N438" s="11"/>
      <c r="O438" s="11"/>
      <c r="P438" s="11"/>
    </row>
    <row r="439" spans="1:16" s="2" customFormat="1" ht="15" hidden="1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9"/>
      <c r="M439" s="10"/>
      <c r="N439" s="11"/>
      <c r="O439" s="11"/>
      <c r="P439" s="11"/>
    </row>
    <row r="440" spans="1:16" s="2" customFormat="1" ht="15" hidden="1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9"/>
      <c r="M440" s="10"/>
      <c r="N440" s="11"/>
      <c r="O440" s="11"/>
      <c r="P440" s="11"/>
    </row>
    <row r="441" spans="1:16" s="2" customFormat="1" ht="15" hidden="1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9"/>
      <c r="M441" s="10"/>
      <c r="N441" s="11"/>
      <c r="O441" s="11"/>
      <c r="P441" s="11"/>
    </row>
    <row r="442" spans="1:16" s="2" customFormat="1" ht="15" hidden="1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9"/>
      <c r="M442" s="10"/>
      <c r="N442" s="11"/>
      <c r="O442" s="11"/>
      <c r="P442" s="11"/>
    </row>
    <row r="443" spans="1:16" s="2" customFormat="1" ht="15" hidden="1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9"/>
      <c r="M443" s="10"/>
      <c r="N443" s="11"/>
      <c r="O443" s="11"/>
      <c r="P443" s="11"/>
    </row>
    <row r="444" spans="1:16" s="2" customFormat="1" ht="15" hidden="1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9"/>
      <c r="M444" s="10"/>
      <c r="N444" s="11"/>
      <c r="O444" s="11"/>
      <c r="P444" s="11"/>
    </row>
    <row r="445" spans="1:16" s="2" customFormat="1" ht="15" hidden="1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9"/>
      <c r="M445" s="10"/>
      <c r="N445" s="11"/>
      <c r="O445" s="11"/>
      <c r="P445" s="11"/>
    </row>
    <row r="446" spans="1:16" s="2" customFormat="1" ht="15" hidden="1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9"/>
      <c r="M446" s="10"/>
      <c r="N446" s="11"/>
      <c r="O446" s="11"/>
      <c r="P446" s="11"/>
    </row>
    <row r="447" spans="1:16" s="2" customFormat="1" ht="15" hidden="1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9"/>
      <c r="M447" s="10"/>
      <c r="N447" s="11"/>
      <c r="O447" s="11"/>
      <c r="P447" s="11"/>
    </row>
    <row r="448" spans="1:16" s="2" customFormat="1" ht="15" hidden="1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9"/>
      <c r="M448" s="10"/>
      <c r="N448" s="11"/>
      <c r="O448" s="11"/>
      <c r="P448" s="11"/>
    </row>
    <row r="449" spans="1:16" s="2" customFormat="1" ht="15" hidden="1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9"/>
      <c r="M449" s="10"/>
      <c r="N449" s="11"/>
      <c r="O449" s="11"/>
      <c r="P449" s="11"/>
    </row>
    <row r="450" spans="1:16" s="2" customFormat="1" ht="15" hidden="1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9"/>
      <c r="M450" s="10"/>
      <c r="N450" s="11"/>
      <c r="O450" s="11"/>
      <c r="P450" s="11"/>
    </row>
    <row r="451" spans="1:16" s="2" customFormat="1" ht="15" hidden="1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9"/>
      <c r="M451" s="10"/>
      <c r="N451" s="11"/>
      <c r="O451" s="11"/>
      <c r="P451" s="11"/>
    </row>
    <row r="452" spans="1:16" s="2" customFormat="1" ht="15" hidden="1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9"/>
      <c r="M452" s="10"/>
      <c r="N452" s="11"/>
      <c r="O452" s="11"/>
      <c r="P452" s="11"/>
    </row>
    <row r="453" spans="1:16" s="2" customFormat="1" ht="15" hidden="1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9"/>
      <c r="M453" s="10"/>
      <c r="N453" s="11"/>
      <c r="O453" s="11"/>
      <c r="P453" s="11"/>
    </row>
    <row r="454" spans="1:16" s="2" customFormat="1" ht="15" hidden="1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9"/>
      <c r="M454" s="10"/>
      <c r="N454" s="11"/>
      <c r="O454" s="11"/>
      <c r="P454" s="11"/>
    </row>
    <row r="455" spans="1:16" s="2" customFormat="1" ht="15" hidden="1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9"/>
      <c r="M455" s="10"/>
      <c r="N455" s="11"/>
      <c r="O455" s="11"/>
      <c r="P455" s="11"/>
    </row>
    <row r="456" spans="1:16" s="2" customFormat="1" ht="15" hidden="1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9"/>
      <c r="M456" s="10"/>
      <c r="N456" s="11"/>
      <c r="O456" s="11"/>
      <c r="P456" s="11"/>
    </row>
    <row r="457" spans="1:16" s="2" customFormat="1" ht="15" hidden="1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9"/>
      <c r="M457" s="10"/>
      <c r="N457" s="11"/>
      <c r="O457" s="11"/>
      <c r="P457" s="11"/>
    </row>
    <row r="458" spans="1:16" s="2" customFormat="1" ht="15" hidden="1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9"/>
      <c r="M458" s="10"/>
      <c r="N458" s="11"/>
      <c r="O458" s="11"/>
      <c r="P458" s="11"/>
    </row>
    <row r="459" spans="1:16" s="2" customFormat="1" ht="15" hidden="1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9"/>
      <c r="M459" s="10"/>
      <c r="N459" s="11"/>
      <c r="O459" s="11"/>
      <c r="P459" s="11"/>
    </row>
    <row r="460" spans="1:16" s="2" customFormat="1" ht="15" hidden="1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9"/>
      <c r="M460" s="10"/>
      <c r="N460" s="11"/>
      <c r="O460" s="11"/>
      <c r="P460" s="11"/>
    </row>
    <row r="461" spans="1:16" s="2" customFormat="1" ht="15" hidden="1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9"/>
      <c r="M461" s="10"/>
      <c r="N461" s="11"/>
      <c r="O461" s="11"/>
      <c r="P461" s="11"/>
    </row>
    <row r="462" spans="1:16" s="2" customFormat="1" ht="15" hidden="1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9"/>
      <c r="M462" s="10"/>
      <c r="N462" s="11"/>
      <c r="O462" s="11"/>
      <c r="P462" s="11"/>
    </row>
    <row r="463" spans="1:16" s="2" customFormat="1" ht="15" hidden="1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9"/>
      <c r="M463" s="10"/>
      <c r="N463" s="11"/>
      <c r="O463" s="11"/>
      <c r="P463" s="11"/>
    </row>
    <row r="464" spans="1:16" s="2" customFormat="1" ht="15" hidden="1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9"/>
      <c r="M464" s="10"/>
      <c r="N464" s="11"/>
      <c r="O464" s="11"/>
      <c r="P464" s="11"/>
    </row>
    <row r="465" spans="1:16" s="2" customFormat="1" ht="15" hidden="1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9"/>
      <c r="M465" s="10"/>
      <c r="N465" s="11"/>
      <c r="O465" s="11"/>
      <c r="P465" s="11"/>
    </row>
    <row r="466" spans="1:16" s="2" customFormat="1" ht="15" hidden="1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9"/>
      <c r="M466" s="10"/>
      <c r="N466" s="11"/>
      <c r="O466" s="11"/>
      <c r="P466" s="11"/>
    </row>
    <row r="467" spans="1:16" s="2" customFormat="1" ht="15" hidden="1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9"/>
      <c r="M467" s="10"/>
      <c r="N467" s="11"/>
      <c r="O467" s="11"/>
      <c r="P467" s="11"/>
    </row>
    <row r="468" spans="1:16" s="2" customFormat="1" ht="15" hidden="1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9"/>
      <c r="M468" s="10"/>
      <c r="N468" s="11"/>
      <c r="O468" s="11"/>
      <c r="P468" s="11"/>
    </row>
    <row r="469" spans="1:16" s="2" customFormat="1" ht="15" hidden="1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9"/>
      <c r="M469" s="10"/>
      <c r="N469" s="11"/>
      <c r="O469" s="11"/>
      <c r="P469" s="11"/>
    </row>
    <row r="470" spans="1:16" s="2" customFormat="1" ht="15" hidden="1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9"/>
      <c r="M470" s="10"/>
      <c r="N470" s="11"/>
      <c r="O470" s="11"/>
      <c r="P470" s="11"/>
    </row>
    <row r="471" spans="1:16" s="2" customFormat="1" ht="15" hidden="1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9"/>
      <c r="M471" s="10"/>
      <c r="N471" s="11"/>
      <c r="O471" s="11"/>
      <c r="P471" s="11"/>
    </row>
    <row r="472" spans="1:16" s="2" customFormat="1" ht="15" hidden="1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9"/>
      <c r="M472" s="10"/>
      <c r="N472" s="11"/>
      <c r="O472" s="11"/>
      <c r="P472" s="11"/>
    </row>
    <row r="473" spans="1:16" s="2" customFormat="1" ht="15" hidden="1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9"/>
      <c r="M473" s="10"/>
      <c r="N473" s="11"/>
      <c r="O473" s="11"/>
      <c r="P473" s="11"/>
    </row>
    <row r="474" spans="1:16" s="2" customFormat="1" ht="15" hidden="1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9"/>
      <c r="M474" s="10"/>
      <c r="N474" s="11"/>
      <c r="O474" s="11"/>
      <c r="P474" s="11"/>
    </row>
    <row r="475" spans="1:16" s="2" customFormat="1" ht="15" hidden="1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9"/>
      <c r="M475" s="10"/>
      <c r="N475" s="11"/>
      <c r="O475" s="11"/>
      <c r="P475" s="11"/>
    </row>
    <row r="476" spans="1:16" s="2" customFormat="1" ht="15" hidden="1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9"/>
      <c r="M476" s="10"/>
      <c r="N476" s="11"/>
      <c r="O476" s="11"/>
      <c r="P476" s="11"/>
    </row>
    <row r="477" spans="1:16" s="2" customFormat="1" ht="15" hidden="1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9"/>
      <c r="M477" s="10"/>
      <c r="N477" s="11"/>
      <c r="O477" s="11"/>
      <c r="P477" s="11"/>
    </row>
    <row r="478" spans="1:16" s="2" customFormat="1" ht="15" hidden="1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9"/>
      <c r="M478" s="10"/>
      <c r="N478" s="11"/>
      <c r="O478" s="11"/>
      <c r="P478" s="11"/>
    </row>
    <row r="479" spans="1:16" s="2" customFormat="1" ht="15" hidden="1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9"/>
      <c r="M479" s="10"/>
      <c r="N479" s="11"/>
      <c r="O479" s="11"/>
      <c r="P479" s="11"/>
    </row>
    <row r="480" spans="1:16" s="2" customFormat="1" ht="15" hidden="1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9"/>
      <c r="M480" s="10"/>
      <c r="N480" s="11"/>
      <c r="O480" s="11"/>
      <c r="P480" s="11"/>
    </row>
    <row r="481" spans="1:16" s="2" customFormat="1" ht="15" hidden="1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9"/>
      <c r="M481" s="10"/>
      <c r="N481" s="11"/>
      <c r="O481" s="11"/>
      <c r="P481" s="11"/>
    </row>
    <row r="482" spans="1:16" s="2" customFormat="1" ht="15" hidden="1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9"/>
      <c r="M482" s="10"/>
      <c r="N482" s="11"/>
      <c r="O482" s="11"/>
      <c r="P482" s="11"/>
    </row>
    <row r="483" spans="1:16" s="2" customFormat="1" ht="15" hidden="1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9"/>
      <c r="M483" s="10"/>
      <c r="N483" s="11"/>
      <c r="O483" s="11"/>
      <c r="P483" s="11"/>
    </row>
    <row r="484" spans="1:16" s="2" customFormat="1" ht="15" hidden="1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9"/>
      <c r="M484" s="10"/>
      <c r="N484" s="11"/>
      <c r="O484" s="11"/>
      <c r="P484" s="11"/>
    </row>
    <row r="485" spans="1:16" s="2" customFormat="1" ht="15" hidden="1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9"/>
      <c r="M485" s="10"/>
      <c r="N485" s="11"/>
      <c r="O485" s="11"/>
      <c r="P485" s="11"/>
    </row>
    <row r="486" spans="1:16" s="2" customFormat="1" ht="15" hidden="1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9"/>
      <c r="M486" s="10"/>
      <c r="N486" s="11"/>
      <c r="O486" s="11"/>
      <c r="P486" s="11"/>
    </row>
    <row r="487" spans="1:16" s="2" customFormat="1" ht="15" hidden="1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9"/>
      <c r="M487" s="10"/>
      <c r="N487" s="11"/>
      <c r="O487" s="11"/>
      <c r="P487" s="11"/>
    </row>
    <row r="488" spans="1:16" s="2" customFormat="1" ht="15" hidden="1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9"/>
      <c r="M488" s="10"/>
      <c r="N488" s="11"/>
      <c r="O488" s="11"/>
      <c r="P488" s="11"/>
    </row>
    <row r="489" spans="1:16" s="2" customFormat="1" ht="15" hidden="1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9"/>
      <c r="M489" s="10"/>
      <c r="N489" s="11"/>
      <c r="O489" s="11"/>
      <c r="P489" s="11"/>
    </row>
    <row r="490" spans="1:16" s="2" customFormat="1" ht="15" hidden="1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9"/>
      <c r="M490" s="10"/>
      <c r="N490" s="11"/>
      <c r="O490" s="11"/>
      <c r="P490" s="11"/>
    </row>
    <row r="491" spans="1:16" s="2" customFormat="1" ht="15" hidden="1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9"/>
      <c r="M491" s="10"/>
      <c r="N491" s="11"/>
      <c r="O491" s="11"/>
      <c r="P491" s="11"/>
    </row>
    <row r="492" spans="1:16" s="2" customFormat="1" ht="15" hidden="1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9"/>
      <c r="M492" s="10"/>
      <c r="N492" s="11"/>
      <c r="O492" s="11"/>
      <c r="P492" s="11"/>
    </row>
    <row r="493" spans="1:16" s="2" customFormat="1" ht="15" hidden="1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9"/>
      <c r="M493" s="10"/>
      <c r="N493" s="11"/>
      <c r="O493" s="11"/>
      <c r="P493" s="11"/>
    </row>
    <row r="494" spans="1:16" s="2" customFormat="1" ht="15" hidden="1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9"/>
      <c r="M494" s="10"/>
      <c r="N494" s="11"/>
      <c r="O494" s="11"/>
      <c r="P494" s="11"/>
    </row>
    <row r="495" spans="1:16" ht="15" hidden="1" customHeight="1"/>
    <row r="496" spans="1:16" ht="15" hidden="1" customHeight="1"/>
    <row r="497" ht="15" hidden="1" customHeight="1"/>
    <row r="498" ht="15" hidden="1" customHeight="1"/>
    <row r="499" ht="15" hidden="1" customHeight="1"/>
    <row r="500" ht="15" hidden="1" customHeight="1"/>
    <row r="501" ht="15" hidden="1" customHeight="1"/>
    <row r="502" ht="15" hidden="1" customHeight="1"/>
    <row r="503" ht="15" hidden="1" customHeight="1"/>
    <row r="504" ht="15" hidden="1" customHeight="1"/>
    <row r="505" ht="15" hidden="1" customHeight="1"/>
    <row r="506" ht="15" hidden="1" customHeight="1"/>
    <row r="507" ht="15" hidden="1" customHeight="1"/>
    <row r="508" ht="15" hidden="1" customHeight="1"/>
    <row r="509" ht="15" hidden="1" customHeight="1"/>
    <row r="510" ht="15" hidden="1" customHeight="1"/>
    <row r="511" ht="15" hidden="1" customHeight="1"/>
    <row r="512" ht="15" hidden="1" customHeight="1"/>
    <row r="513" ht="15" hidden="1" customHeight="1"/>
    <row r="514" ht="15" hidden="1" customHeight="1"/>
    <row r="515" ht="15" hidden="1" customHeight="1"/>
    <row r="516" ht="15" hidden="1" customHeight="1"/>
    <row r="517" ht="15" hidden="1" customHeight="1"/>
    <row r="518" ht="15" hidden="1" customHeight="1"/>
    <row r="519" ht="15" hidden="1" customHeight="1"/>
    <row r="520" ht="15" hidden="1" customHeight="1"/>
    <row r="521" ht="15" hidden="1" customHeight="1"/>
    <row r="522" ht="15" hidden="1" customHeight="1"/>
    <row r="523" ht="15" hidden="1" customHeight="1"/>
    <row r="524" ht="15" hidden="1" customHeight="1"/>
    <row r="525" ht="15" hidden="1" customHeight="1"/>
    <row r="526" ht="15" hidden="1" customHeight="1"/>
    <row r="527" ht="15" hidden="1" customHeight="1"/>
    <row r="528" ht="15" hidden="1" customHeight="1"/>
    <row r="529" ht="15" hidden="1" customHeight="1"/>
    <row r="530" ht="15" hidden="1" customHeight="1"/>
    <row r="531" ht="15" hidden="1" customHeight="1"/>
    <row r="532" ht="15" hidden="1" customHeight="1"/>
    <row r="533" ht="15" hidden="1" customHeight="1"/>
    <row r="534" ht="15" hidden="1" customHeight="1"/>
    <row r="535" ht="15" hidden="1" customHeight="1"/>
    <row r="536" ht="15" hidden="1" customHeight="1"/>
    <row r="537" ht="15" hidden="1" customHeight="1"/>
    <row r="538" ht="15" hidden="1" customHeight="1"/>
    <row r="539" ht="15" hidden="1" customHeight="1"/>
    <row r="540" ht="15" hidden="1" customHeight="1"/>
    <row r="541" ht="15" hidden="1" customHeight="1"/>
    <row r="542" ht="15" hidden="1" customHeight="1"/>
    <row r="543" ht="15" hidden="1" customHeight="1"/>
    <row r="544" ht="15" hidden="1" customHeight="1"/>
    <row r="545" ht="15" hidden="1" customHeight="1"/>
    <row r="546" ht="15" hidden="1" customHeight="1"/>
    <row r="547" ht="15" hidden="1" customHeight="1"/>
    <row r="548" ht="15" hidden="1" customHeight="1"/>
    <row r="549" ht="15" hidden="1" customHeight="1"/>
    <row r="550" ht="15" hidden="1" customHeight="1"/>
    <row r="551" ht="15" hidden="1" customHeight="1"/>
    <row r="552" ht="15" hidden="1" customHeight="1"/>
    <row r="553" ht="15" hidden="1" customHeight="1"/>
  </sheetData>
  <sheetProtection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3:C4"/>
  <sheetViews>
    <sheetView workbookViewId="0">
      <selection activeCell="A4" sqref="A4"/>
    </sheetView>
  </sheetViews>
  <sheetFormatPr defaultRowHeight="15"/>
  <cols>
    <col min="1" max="1" width="11.28515625" style="90" customWidth="1"/>
    <col min="2" max="2" width="9.140625" style="90"/>
    <col min="3" max="3" width="38.85546875" style="90" customWidth="1"/>
    <col min="4" max="16384" width="9.140625" style="90"/>
  </cols>
  <sheetData>
    <row r="3" spans="1:3">
      <c r="A3" s="90" t="s">
        <v>32</v>
      </c>
      <c r="B3" s="90" t="s">
        <v>33</v>
      </c>
      <c r="C3" s="90" t="s">
        <v>34</v>
      </c>
    </row>
    <row r="4" spans="1:3" ht="249.75" customHeight="1">
      <c r="A4" s="90" t="s">
        <v>35</v>
      </c>
      <c r="B4" s="90" t="str">
        <f>foto!C15</f>
        <v>Parabéns</v>
      </c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3:B5"/>
  <sheetViews>
    <sheetView workbookViewId="0">
      <selection activeCell="E5" sqref="E5"/>
    </sheetView>
  </sheetViews>
  <sheetFormatPr defaultRowHeight="15"/>
  <cols>
    <col min="2" max="2" width="36.42578125" customWidth="1"/>
  </cols>
  <sheetData>
    <row r="3" spans="1:2">
      <c r="A3" s="88" t="s">
        <v>28</v>
      </c>
      <c r="B3" s="88" t="s">
        <v>29</v>
      </c>
    </row>
    <row r="4" spans="1:2" ht="240.75" customHeight="1">
      <c r="A4" s="89" t="s">
        <v>30</v>
      </c>
    </row>
    <row r="5" spans="1:2" ht="246.75" customHeight="1">
      <c r="A5" s="89" t="s">
        <v>31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26"/>
  <sheetViews>
    <sheetView showRowColHeaders="0" workbookViewId="0"/>
  </sheetViews>
  <sheetFormatPr defaultColWidth="0" defaultRowHeight="15" zeroHeight="1"/>
  <cols>
    <col min="1" max="13" width="9.140625" style="96" customWidth="1"/>
    <col min="14" max="16384" width="9.140625" style="96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 hidden="1"/>
    <row r="23" hidden="1"/>
    <row r="24" hidden="1"/>
    <row r="25" hidden="1"/>
    <row r="26" hidden="1"/>
  </sheetData>
  <sheetProtection sheet="1" objects="1" scenarios="1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CAPA</vt:lpstr>
      <vt:lpstr>SIMULADOR</vt:lpstr>
      <vt:lpstr>foto</vt:lpstr>
      <vt:lpstr>Memória de cálculo</vt:lpstr>
      <vt:lpstr>IMPOSTO DE RENDA</vt:lpstr>
      <vt:lpstr>Avaliação</vt:lpstr>
      <vt:lpstr>Figuras</vt:lpstr>
      <vt:lpstr>Alerta Básica</vt:lpstr>
      <vt:lpstr>SIMULADOR!Area_de_impressao</vt:lpstr>
      <vt:lpstr>Atenção</vt:lpstr>
      <vt:lpstr>figuras</vt:lpstr>
      <vt:lpstr>Parabéns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Teixeira</dc:creator>
  <cp:lastModifiedBy>Valeria</cp:lastModifiedBy>
  <cp:lastPrinted>2019-08-29T20:32:42Z</cp:lastPrinted>
  <dcterms:created xsi:type="dcterms:W3CDTF">2018-07-30T19:20:02Z</dcterms:created>
  <dcterms:modified xsi:type="dcterms:W3CDTF">2019-08-30T14:34:04Z</dcterms:modified>
</cp:coreProperties>
</file>