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xr:revisionPtr revIDLastSave="0" documentId="13_ncr:1_{FBD306AF-9505-44E9-8909-44A530C87B39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Plan1" sheetId="1" state="hidden" r:id="rId1"/>
    <sheet name="Simulador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YVLbMy7eaVCXMXigZFRtsVfuPcQ=="/>
    </ext>
  </extLst>
</workbook>
</file>

<file path=xl/calcChain.xml><?xml version="1.0" encoding="utf-8"?>
<calcChain xmlns="http://schemas.openxmlformats.org/spreadsheetml/2006/main">
  <c r="L10" i="2" l="1"/>
  <c r="S6" i="2"/>
  <c r="V6" i="2" s="1"/>
  <c r="AB3" i="2"/>
  <c r="AP9" i="2" s="1"/>
  <c r="AS9" i="2" s="1"/>
  <c r="R6" i="2"/>
  <c r="U6" i="2" s="1"/>
  <c r="R7" i="2"/>
  <c r="U7" i="2" s="1"/>
  <c r="R8" i="2"/>
  <c r="U8" i="2" s="1"/>
  <c r="R9" i="2"/>
  <c r="U9" i="2" s="1"/>
  <c r="R10" i="2"/>
  <c r="U10" i="2" s="1"/>
  <c r="R11" i="2"/>
  <c r="U11" i="2" s="1"/>
  <c r="R12" i="2"/>
  <c r="U12" i="2" s="1"/>
  <c r="R13" i="2"/>
  <c r="U13" i="2" s="1"/>
  <c r="R14" i="2"/>
  <c r="U14" i="2" s="1"/>
  <c r="R15" i="2"/>
  <c r="U15" i="2" s="1"/>
  <c r="S7" i="2"/>
  <c r="V7" i="2" s="1"/>
  <c r="S8" i="2"/>
  <c r="V8" i="2" s="1"/>
  <c r="S9" i="2"/>
  <c r="V9" i="2" s="1"/>
  <c r="S10" i="2"/>
  <c r="V10" i="2" s="1"/>
  <c r="S11" i="2"/>
  <c r="V11" i="2" s="1"/>
  <c r="S12" i="2"/>
  <c r="V12" i="2" s="1"/>
  <c r="S13" i="2"/>
  <c r="V13" i="2" s="1"/>
  <c r="S14" i="2"/>
  <c r="V14" i="2" s="1"/>
  <c r="S15" i="2"/>
  <c r="V15" i="2" s="1"/>
  <c r="AO24" i="2" l="1"/>
  <c r="AR24" i="2" s="1"/>
  <c r="AP22" i="2"/>
  <c r="AS22" i="2" s="1"/>
  <c r="AP21" i="2"/>
  <c r="AS21" i="2" s="1"/>
  <c r="AO26" i="2"/>
  <c r="AR26" i="2" s="1"/>
  <c r="AB17" i="2"/>
  <c r="AO27" i="2"/>
  <c r="AR27" i="2" s="1"/>
  <c r="AP25" i="2"/>
  <c r="AS25" i="2" s="1"/>
  <c r="AP29" i="2"/>
  <c r="AS29" i="2" s="1"/>
  <c r="AO25" i="2"/>
  <c r="AR25" i="2" s="1"/>
  <c r="AP24" i="2"/>
  <c r="AS24" i="2" s="1"/>
  <c r="AO20" i="2"/>
  <c r="AR20" i="2" s="1"/>
  <c r="AO28" i="2"/>
  <c r="AR28" i="2" s="1"/>
  <c r="AP26" i="2"/>
  <c r="AS26" i="2" s="1"/>
  <c r="AO21" i="2"/>
  <c r="AR21" i="2" s="1"/>
  <c r="AO29" i="2"/>
  <c r="AR29" i="2" s="1"/>
  <c r="AP27" i="2"/>
  <c r="AS27" i="2" s="1"/>
  <c r="AO23" i="2"/>
  <c r="AR23" i="2" s="1"/>
  <c r="AP23" i="2"/>
  <c r="AS23" i="2" s="1"/>
  <c r="AO22" i="2"/>
  <c r="AR22" i="2" s="1"/>
  <c r="AP20" i="2"/>
  <c r="AS20" i="2" s="1"/>
  <c r="AP28" i="2"/>
  <c r="AS28" i="2" s="1"/>
  <c r="AO11" i="2"/>
  <c r="AR11" i="2" s="1"/>
  <c r="AO13" i="2"/>
  <c r="AR13" i="2" s="1"/>
  <c r="AP6" i="2"/>
  <c r="AS6" i="2" s="1"/>
  <c r="AO14" i="2"/>
  <c r="AR14" i="2" s="1"/>
  <c r="AP13" i="2"/>
  <c r="AS13" i="2" s="1"/>
  <c r="AP11" i="2"/>
  <c r="AS11" i="2" s="1"/>
  <c r="AO6" i="2"/>
  <c r="AR6" i="2" s="1"/>
  <c r="AP12" i="2"/>
  <c r="AS12" i="2" s="1"/>
  <c r="AO7" i="2"/>
  <c r="AR7" i="2" s="1"/>
  <c r="AO15" i="2"/>
  <c r="AR15" i="2" s="1"/>
  <c r="AP14" i="2"/>
  <c r="AS14" i="2" s="1"/>
  <c r="AO8" i="2"/>
  <c r="AR8" i="2" s="1"/>
  <c r="AP7" i="2"/>
  <c r="AS7" i="2" s="1"/>
  <c r="AP15" i="2"/>
  <c r="AS15" i="2" s="1"/>
  <c r="AP10" i="2"/>
  <c r="AS10" i="2" s="1"/>
  <c r="AO12" i="2"/>
  <c r="AR12" i="2" s="1"/>
  <c r="AO9" i="2"/>
  <c r="AR9" i="2" s="1"/>
  <c r="AP8" i="2"/>
  <c r="AS8" i="2" s="1"/>
  <c r="AO10" i="2"/>
  <c r="AR10" i="2" s="1"/>
  <c r="K8" i="2" l="1"/>
  <c r="L8" i="2"/>
  <c r="L9" i="2" s="1"/>
  <c r="H10" i="2"/>
  <c r="H6" i="2"/>
  <c r="H7" i="2"/>
  <c r="H11" i="2"/>
  <c r="H14" i="2"/>
  <c r="H8" i="2"/>
  <c r="H15" i="2"/>
  <c r="H13" i="2"/>
  <c r="H9" i="2"/>
  <c r="H12" i="2"/>
  <c r="K9" i="2" l="1"/>
  <c r="K10" i="2"/>
  <c r="K14" i="2"/>
  <c r="K15" i="2" s="1"/>
  <c r="H16" i="2"/>
  <c r="L14" i="2" l="1"/>
  <c r="L15" i="2" s="1"/>
  <c r="H17" i="2"/>
</calcChain>
</file>

<file path=xl/sharedStrings.xml><?xml version="1.0" encoding="utf-8"?>
<sst xmlns="http://schemas.openxmlformats.org/spreadsheetml/2006/main" count="122" uniqueCount="66">
  <si>
    <t>Faixa</t>
  </si>
  <si>
    <t>MIGRAÇÃO</t>
  </si>
  <si>
    <t>NOVAS ADESÕES</t>
  </si>
  <si>
    <t>SALUTEM
RJ</t>
  </si>
  <si>
    <t>SALUTEM REGIONAL</t>
  </si>
  <si>
    <t>SALVUS
RJ</t>
  </si>
  <si>
    <t>SALVUS
REGIONAL</t>
  </si>
  <si>
    <t>0 a 18 anos</t>
  </si>
  <si>
    <t>19 a 23 anos</t>
  </si>
  <si>
    <t>24 a 28 anos</t>
  </si>
  <si>
    <t>29 a 33 anos</t>
  </si>
  <si>
    <t>34 a 38 anos</t>
  </si>
  <si>
    <t>39 a 43 anos</t>
  </si>
  <si>
    <t>44 a 48 anos</t>
  </si>
  <si>
    <t>49 a 53 anos</t>
  </si>
  <si>
    <t>54 a 58 anos</t>
  </si>
  <si>
    <t>59 anos ou +</t>
  </si>
  <si>
    <t>PLANO:</t>
  </si>
  <si>
    <t>ESCOLHA PLANO</t>
  </si>
  <si>
    <t>Faixa Etária</t>
  </si>
  <si>
    <t>TITULAR</t>
  </si>
  <si>
    <t>DEPENDENTES</t>
  </si>
  <si>
    <t xml:space="preserve">AGREGADO </t>
  </si>
  <si>
    <t>VIDAS</t>
  </si>
  <si>
    <t>MENSALIDADES</t>
  </si>
  <si>
    <t>SALUTEM RJ</t>
  </si>
  <si>
    <t>SALVUS RJ</t>
  </si>
  <si>
    <t>SALVUS REGIONAL</t>
  </si>
  <si>
    <t>ASSISTIDOS</t>
  </si>
  <si>
    <t>AGREGADOS</t>
  </si>
  <si>
    <t>titular E DEPEND</t>
  </si>
  <si>
    <t>agregado</t>
  </si>
  <si>
    <t>00-18</t>
  </si>
  <si>
    <t>19-23</t>
  </si>
  <si>
    <t>24-28</t>
  </si>
  <si>
    <t>29-33</t>
  </si>
  <si>
    <t>34-38</t>
  </si>
  <si>
    <t>39-43</t>
  </si>
  <si>
    <t>44-48</t>
  </si>
  <si>
    <t>49-53</t>
  </si>
  <si>
    <t>54-58</t>
  </si>
  <si>
    <t>59+</t>
  </si>
  <si>
    <t>AGREGADOS 2020</t>
  </si>
  <si>
    <t>ASSISTIDOS 2020</t>
  </si>
  <si>
    <t>PLAMES AURUM</t>
  </si>
  <si>
    <t>AURUM</t>
  </si>
  <si>
    <t>AGREGADO</t>
  </si>
  <si>
    <t>TITULAR DEPEND</t>
  </si>
  <si>
    <t>Plames SALUTEM REGIONAL</t>
  </si>
  <si>
    <t>Plames SALUTEM RJ</t>
  </si>
  <si>
    <t>Plames BÁSICO</t>
  </si>
  <si>
    <t>Plames ESPECIAL</t>
  </si>
  <si>
    <t>Plames EXECUTIVO</t>
  </si>
  <si>
    <t>Plames EXECUTIVO PLUS</t>
  </si>
  <si>
    <t>Plames SALVUS REGIONAL</t>
  </si>
  <si>
    <t>Plames SALVUS RJ</t>
  </si>
  <si>
    <t>TABELA 2020-2021</t>
  </si>
  <si>
    <t>TABELA 2021-2022</t>
  </si>
  <si>
    <t>Comparação com PLANOS atuais</t>
  </si>
  <si>
    <r>
      <t xml:space="preserve">TOTAL </t>
    </r>
    <r>
      <rPr>
        <b/>
        <sz val="14"/>
        <color rgb="FFA88444"/>
        <rFont val="Calibri"/>
        <family val="2"/>
      </rPr>
      <t>MENSALIDADE</t>
    </r>
  </si>
  <si>
    <r>
      <rPr>
        <b/>
        <sz val="18"/>
        <color theme="1" tint="0.14999847407452621"/>
        <rFont val="Calibri"/>
        <family val="2"/>
      </rPr>
      <t>SIMULADOR DA MENSALIDADE - PLANO AURUM</t>
    </r>
    <r>
      <rPr>
        <sz val="11"/>
        <color theme="1" tint="0.14999847407452621"/>
        <rFont val="Calibri"/>
        <family val="2"/>
      </rPr>
      <t xml:space="preserve">
</t>
    </r>
    <r>
      <rPr>
        <sz val="14"/>
        <color theme="1" tint="0.14999847407452621"/>
        <rFont val="Calibri"/>
        <family val="2"/>
      </rPr>
      <t>COMPARATIVO COM OS PLANOS ATUAIS</t>
    </r>
  </si>
  <si>
    <t>Mês:</t>
  </si>
  <si>
    <t>Ano:</t>
  </si>
  <si>
    <t>ECONOMIA GERADA</t>
  </si>
  <si>
    <t>TOTAL MÊS:</t>
  </si>
  <si>
    <t>TOTAL ANO: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</si>
</sst>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_-* #,##0.00_-;\-* #,##0.00_-;_-* &quot;-&quot;??_-;_-@"/>
    <numFmt numFmtId="166" formatCode="_-&quot;R$&quot;\ * #,##0.00_-;\-&quot;R$&quot;\ * #,##0.00_-;_-&quot;R$&quot;\ * &quot;-&quot;??_-;_-@"/>
    <numFmt numFmtId="167" formatCode="0.0%"/>
  </numFmts>
  <fonts count="24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  <font>
      <b/>
      <sz val="14"/>
      <color rgb="FFA88444"/>
      <name val="Calibri"/>
      <family val="2"/>
      <scheme val="major"/>
    </font>
    <font>
      <b/>
      <sz val="14"/>
      <color rgb="FFA88444"/>
      <name val="Calibri"/>
      <family val="2"/>
    </font>
    <font>
      <sz val="11"/>
      <color theme="0"/>
      <name val="Arial"/>
      <family val="2"/>
    </font>
    <font>
      <b/>
      <sz val="16"/>
      <color rgb="FFA88444"/>
      <name val="Calibri"/>
      <family val="2"/>
    </font>
    <font>
      <b/>
      <sz val="12"/>
      <color rgb="FFA88444"/>
      <name val="Calibri"/>
      <family val="2"/>
    </font>
    <font>
      <sz val="11"/>
      <color theme="1" tint="0.14999847407452621"/>
      <name val="Calibri"/>
      <family val="2"/>
    </font>
    <font>
      <b/>
      <sz val="18"/>
      <color theme="1" tint="0.14999847407452621"/>
      <name val="Calibri"/>
      <family val="2"/>
    </font>
    <font>
      <sz val="14"/>
      <color theme="1" tint="0.14999847407452621"/>
      <name val="Calibri"/>
      <family val="2"/>
    </font>
    <font>
      <sz val="11"/>
      <color theme="1" tint="0.1499984740745262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A88444"/>
        <bgColor rgb="FFFFFF99"/>
      </patternFill>
    </fill>
    <fill>
      <patternFill patternType="solid">
        <fgColor rgb="FFA88444"/>
        <bgColor indexed="64"/>
      </patternFill>
    </fill>
    <fill>
      <patternFill patternType="solid">
        <fgColor theme="1" tint="0.14999847407452621"/>
        <bgColor rgb="FF800000"/>
      </patternFill>
    </fill>
    <fill>
      <patternFill patternType="solid">
        <fgColor theme="1" tint="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5" fontId="8" fillId="2" borderId="2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vertical="center"/>
    </xf>
    <xf numFmtId="3" fontId="9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/>
    </xf>
    <xf numFmtId="0" fontId="8" fillId="2" borderId="28" xfId="0" applyFont="1" applyFill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readingOrder="1"/>
      <protection locked="0"/>
    </xf>
    <xf numFmtId="166" fontId="9" fillId="0" borderId="19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7" fillId="6" borderId="24" xfId="0" applyFont="1" applyFill="1" applyBorder="1" applyAlignment="1" applyProtection="1">
      <alignment horizontal="center" vertical="center"/>
    </xf>
    <xf numFmtId="166" fontId="6" fillId="0" borderId="19" xfId="0" applyNumberFormat="1" applyFont="1" applyBorder="1" applyAlignment="1" applyProtection="1">
      <alignment vertical="center"/>
    </xf>
    <xf numFmtId="166" fontId="6" fillId="0" borderId="26" xfId="0" applyNumberFormat="1" applyFont="1" applyBorder="1" applyAlignment="1" applyProtection="1">
      <alignment horizontal="center" vertical="center"/>
    </xf>
    <xf numFmtId="9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6" fillId="6" borderId="22" xfId="0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 applyProtection="1">
      <alignment vertical="center" wrapText="1"/>
    </xf>
    <xf numFmtId="0" fontId="15" fillId="0" borderId="20" xfId="0" applyFont="1" applyFill="1" applyBorder="1" applyAlignment="1" applyProtection="1">
      <alignment vertical="center"/>
    </xf>
    <xf numFmtId="165" fontId="4" fillId="0" borderId="0" xfId="0" applyNumberFormat="1" applyFont="1" applyAlignment="1" applyProtection="1">
      <alignment vertical="center"/>
    </xf>
    <xf numFmtId="0" fontId="14" fillId="6" borderId="17" xfId="0" applyFont="1" applyFill="1" applyBorder="1" applyAlignment="1" applyProtection="1">
      <alignment horizontal="right" vertical="center"/>
    </xf>
    <xf numFmtId="49" fontId="6" fillId="0" borderId="18" xfId="0" applyNumberFormat="1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right" vertical="center"/>
    </xf>
    <xf numFmtId="0" fontId="22" fillId="0" borderId="25" xfId="0" applyFont="1" applyBorder="1" applyAlignment="1" applyProtection="1">
      <alignment horizontal="right" vertical="center"/>
    </xf>
    <xf numFmtId="166" fontId="6" fillId="5" borderId="26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/>
    <xf numFmtId="0" fontId="1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167" fontId="23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vertical="center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 applyProtection="1">
      <alignment horizontal="center" vertical="center" wrapText="1"/>
    </xf>
    <xf numFmtId="0" fontId="13" fillId="7" borderId="35" xfId="0" applyFont="1" applyFill="1" applyBorder="1" applyAlignment="1" applyProtection="1">
      <alignment horizontal="center" vertical="center"/>
    </xf>
    <xf numFmtId="0" fontId="15" fillId="5" borderId="18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vertical="center"/>
    </xf>
    <xf numFmtId="167" fontId="23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8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14941</xdr:rowOff>
    </xdr:from>
    <xdr:to>
      <xdr:col>3</xdr:col>
      <xdr:colOff>930569</xdr:colOff>
      <xdr:row>0</xdr:row>
      <xdr:rowOff>507696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385012-F5C9-4060-A126-845A22457A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89" t="41299" r="25858" b="43260"/>
        <a:stretch/>
      </xdr:blipFill>
      <xdr:spPr>
        <a:xfrm>
          <a:off x="0" y="14941"/>
          <a:ext cx="1752334" cy="492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Z1000"/>
  <sheetViews>
    <sheetView showGridLines="0" zoomScale="115" zoomScaleNormal="115" workbookViewId="0"/>
  </sheetViews>
  <sheetFormatPr defaultColWidth="12.58203125" defaultRowHeight="15" customHeight="1" x14ac:dyDescent="0.3"/>
  <cols>
    <col min="1" max="1" width="2" customWidth="1"/>
    <col min="2" max="2" width="12.08203125" customWidth="1"/>
    <col min="3" max="10" width="14.58203125" customWidth="1"/>
    <col min="11" max="26" width="7.58203125" customWidth="1"/>
  </cols>
  <sheetData>
    <row r="1" spans="1:26" ht="21" x14ac:dyDescent="0.3">
      <c r="A1" s="1"/>
      <c r="B1" s="56" t="s">
        <v>0</v>
      </c>
      <c r="C1" s="58" t="s">
        <v>1</v>
      </c>
      <c r="D1" s="59"/>
      <c r="E1" s="59"/>
      <c r="F1" s="60"/>
      <c r="G1" s="58" t="s">
        <v>2</v>
      </c>
      <c r="H1" s="59"/>
      <c r="I1" s="59"/>
      <c r="J1" s="6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" x14ac:dyDescent="0.3">
      <c r="A2" s="2"/>
      <c r="B2" s="57"/>
      <c r="C2" s="3" t="s">
        <v>3</v>
      </c>
      <c r="D2" s="4" t="s">
        <v>4</v>
      </c>
      <c r="E2" s="4" t="s">
        <v>5</v>
      </c>
      <c r="F2" s="5" t="s">
        <v>6</v>
      </c>
      <c r="G2" s="3" t="s">
        <v>3</v>
      </c>
      <c r="H2" s="4" t="s">
        <v>4</v>
      </c>
      <c r="I2" s="4" t="s">
        <v>5</v>
      </c>
      <c r="J2" s="5" t="s">
        <v>6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">
      <c r="A3" s="2"/>
      <c r="B3" s="6" t="s">
        <v>7</v>
      </c>
      <c r="C3" s="7">
        <v>198.58</v>
      </c>
      <c r="D3" s="8">
        <v>171.53</v>
      </c>
      <c r="E3" s="8">
        <v>277.89</v>
      </c>
      <c r="F3" s="9">
        <v>240.04999999999998</v>
      </c>
      <c r="G3" s="7">
        <v>219.57</v>
      </c>
      <c r="H3" s="8">
        <v>189.66</v>
      </c>
      <c r="I3" s="8">
        <v>307.26</v>
      </c>
      <c r="J3" s="9">
        <v>265.42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 x14ac:dyDescent="0.3">
      <c r="A4" s="2"/>
      <c r="B4" s="6" t="s">
        <v>8</v>
      </c>
      <c r="C4" s="7">
        <v>253.45</v>
      </c>
      <c r="D4" s="8">
        <v>218.93</v>
      </c>
      <c r="E4" s="8">
        <v>354.67</v>
      </c>
      <c r="F4" s="9">
        <v>306.37</v>
      </c>
      <c r="G4" s="7">
        <v>280.24</v>
      </c>
      <c r="H4" s="8">
        <v>242.07</v>
      </c>
      <c r="I4" s="8">
        <v>392.16</v>
      </c>
      <c r="J4" s="9">
        <v>338.75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 x14ac:dyDescent="0.3">
      <c r="A5" s="2"/>
      <c r="B5" s="6" t="s">
        <v>9</v>
      </c>
      <c r="C5" s="7">
        <v>293.39</v>
      </c>
      <c r="D5" s="8">
        <v>253.44</v>
      </c>
      <c r="E5" s="8">
        <v>410.57</v>
      </c>
      <c r="F5" s="9">
        <v>354.66</v>
      </c>
      <c r="G5" s="7">
        <v>324.41000000000003</v>
      </c>
      <c r="H5" s="8">
        <v>280.23</v>
      </c>
      <c r="I5" s="8">
        <v>453.97</v>
      </c>
      <c r="J5" s="9">
        <v>392.15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 x14ac:dyDescent="0.3">
      <c r="A6" s="2"/>
      <c r="B6" s="6" t="s">
        <v>10</v>
      </c>
      <c r="C6" s="7">
        <v>339.63</v>
      </c>
      <c r="D6" s="8">
        <v>293.38</v>
      </c>
      <c r="E6" s="8">
        <v>475.27</v>
      </c>
      <c r="F6" s="9">
        <v>410.56</v>
      </c>
      <c r="G6" s="7">
        <v>375.53</v>
      </c>
      <c r="H6" s="8">
        <v>324.39</v>
      </c>
      <c r="I6" s="8">
        <v>525.51</v>
      </c>
      <c r="J6" s="9">
        <v>453.96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 x14ac:dyDescent="0.3">
      <c r="A7" s="2"/>
      <c r="B7" s="6" t="s">
        <v>11</v>
      </c>
      <c r="C7" s="7">
        <v>407.59</v>
      </c>
      <c r="D7" s="8">
        <v>352.08</v>
      </c>
      <c r="E7" s="8">
        <v>570.37</v>
      </c>
      <c r="F7" s="9">
        <v>492.71</v>
      </c>
      <c r="G7" s="7">
        <v>450.68</v>
      </c>
      <c r="H7" s="8">
        <v>389.3</v>
      </c>
      <c r="I7" s="8">
        <v>630.66</v>
      </c>
      <c r="J7" s="9">
        <v>544.79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 x14ac:dyDescent="0.3">
      <c r="A8" s="2"/>
      <c r="B8" s="6" t="s">
        <v>12</v>
      </c>
      <c r="C8" s="7">
        <v>489.15</v>
      </c>
      <c r="D8" s="8">
        <v>422.54</v>
      </c>
      <c r="E8" s="8">
        <v>684.5</v>
      </c>
      <c r="F8" s="9">
        <v>591.29999999999995</v>
      </c>
      <c r="G8" s="7">
        <v>540.86</v>
      </c>
      <c r="H8" s="8">
        <v>467.2</v>
      </c>
      <c r="I8" s="8">
        <v>756.86</v>
      </c>
      <c r="J8" s="9">
        <v>653.79999999999995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 x14ac:dyDescent="0.3">
      <c r="A9" s="2"/>
      <c r="B9" s="6" t="s">
        <v>13</v>
      </c>
      <c r="C9" s="7">
        <v>587.71</v>
      </c>
      <c r="D9" s="8">
        <v>507.68</v>
      </c>
      <c r="E9" s="8">
        <v>822.43</v>
      </c>
      <c r="F9" s="9">
        <v>710.45</v>
      </c>
      <c r="G9" s="7">
        <v>649.84</v>
      </c>
      <c r="H9" s="8">
        <v>561.34</v>
      </c>
      <c r="I9" s="8">
        <v>909.37</v>
      </c>
      <c r="J9" s="9">
        <v>785.55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 x14ac:dyDescent="0.3">
      <c r="A10" s="2"/>
      <c r="B10" s="6" t="s">
        <v>14</v>
      </c>
      <c r="C10" s="7">
        <v>706.14</v>
      </c>
      <c r="D10" s="8">
        <v>609.97</v>
      </c>
      <c r="E10" s="8">
        <v>988.15</v>
      </c>
      <c r="F10" s="9">
        <v>853.6</v>
      </c>
      <c r="G10" s="7">
        <v>780.78</v>
      </c>
      <c r="H10" s="8">
        <v>674.45</v>
      </c>
      <c r="I10" s="8">
        <v>1092.5999999999999</v>
      </c>
      <c r="J10" s="9">
        <v>943.83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 x14ac:dyDescent="0.3">
      <c r="A11" s="2"/>
      <c r="B11" s="6" t="s">
        <v>15</v>
      </c>
      <c r="C11" s="7">
        <v>917.13</v>
      </c>
      <c r="D11" s="8">
        <v>792.23</v>
      </c>
      <c r="E11" s="8">
        <v>1283.42</v>
      </c>
      <c r="F11" s="9">
        <v>1108.6600000000001</v>
      </c>
      <c r="G11" s="7">
        <v>1014.08</v>
      </c>
      <c r="H11" s="8">
        <v>875.97</v>
      </c>
      <c r="I11" s="8">
        <v>1419.08</v>
      </c>
      <c r="J11" s="9">
        <v>1225.8499999999999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 x14ac:dyDescent="0.3">
      <c r="A12" s="2"/>
      <c r="B12" s="10" t="s">
        <v>16</v>
      </c>
      <c r="C12" s="11">
        <v>1191.18</v>
      </c>
      <c r="D12" s="12">
        <v>1028.94</v>
      </c>
      <c r="E12" s="12">
        <v>1666.89</v>
      </c>
      <c r="F12" s="13">
        <v>1439.91</v>
      </c>
      <c r="G12" s="11">
        <v>1317.09</v>
      </c>
      <c r="H12" s="12">
        <v>1137.7</v>
      </c>
      <c r="I12" s="12">
        <v>1843.09</v>
      </c>
      <c r="J12" s="13">
        <v>1592.12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 x14ac:dyDescent="0.3">
      <c r="A14" s="2"/>
      <c r="B14" s="1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B1:B2"/>
    <mergeCell ref="C1:F1"/>
    <mergeCell ref="G1:J1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BG998"/>
  <sheetViews>
    <sheetView showGridLines="0" tabSelected="1" topLeftCell="B1" zoomScale="85" zoomScaleNormal="85" workbookViewId="0">
      <selection activeCell="G6" sqref="G6"/>
    </sheetView>
  </sheetViews>
  <sheetFormatPr defaultColWidth="0" defaultRowHeight="0" customHeight="1" zeroHeight="1" x14ac:dyDescent="0.3"/>
  <cols>
    <col min="1" max="1" width="27.75" style="29" hidden="1" customWidth="1"/>
    <col min="2" max="2" width="8" style="29" customWidth="1"/>
    <col min="3" max="3" width="2.75" style="29" customWidth="1"/>
    <col min="4" max="4" width="14.58203125" style="29" customWidth="1"/>
    <col min="5" max="7" width="16.58203125" style="29" customWidth="1"/>
    <col min="8" max="8" width="16.58203125" style="39" customWidth="1"/>
    <col min="9" max="9" width="5.25" style="39" customWidth="1"/>
    <col min="10" max="10" width="5.5" style="39" customWidth="1"/>
    <col min="11" max="12" width="16.33203125" style="39" customWidth="1"/>
    <col min="13" max="13" width="1.9140625" style="29" customWidth="1"/>
    <col min="14" max="14" width="8" style="29" hidden="1"/>
    <col min="15" max="15" width="8.75" style="29" hidden="1"/>
    <col min="16" max="16" width="9.33203125" style="29" hidden="1"/>
    <col min="17" max="17" width="8" style="29" hidden="1"/>
    <col min="18" max="18" width="7.5" style="29" hidden="1"/>
    <col min="19" max="19" width="8.58203125" style="29" hidden="1"/>
    <col min="20" max="20" width="8" style="29" hidden="1"/>
    <col min="21" max="22" width="8.83203125" style="29" hidden="1"/>
    <col min="23" max="23" width="8" style="29" hidden="1"/>
    <col min="24" max="24" width="12.58203125" style="29" hidden="1"/>
    <col min="25" max="25" width="12.33203125" style="29" hidden="1"/>
    <col min="26" max="26" width="12.58203125" style="29" hidden="1"/>
    <col min="27" max="27" width="16" style="29" hidden="1"/>
    <col min="28" max="30" width="12.83203125" style="29" hidden="1"/>
    <col min="31" max="39" width="16" style="29" hidden="1"/>
    <col min="40" max="40" width="8" style="29" hidden="1"/>
    <col min="41" max="41" width="11" style="29" hidden="1"/>
    <col min="42" max="42" width="11.83203125" style="29" hidden="1"/>
    <col min="43" max="43" width="8" style="29" hidden="1"/>
    <col min="44" max="45" width="8.83203125" style="29" hidden="1"/>
    <col min="46" max="53" width="12.58203125" style="29" hidden="1"/>
    <col min="54" max="59" width="8.58203125" style="29" hidden="1"/>
    <col min="60" max="16384" width="12.58203125" style="29" hidden="1"/>
  </cols>
  <sheetData>
    <row r="1" spans="1:46" s="39" customFormat="1" ht="46.5" customHeight="1" x14ac:dyDescent="0.3">
      <c r="A1" s="34"/>
      <c r="B1" s="45"/>
      <c r="C1" s="45"/>
      <c r="D1" s="62" t="s">
        <v>60</v>
      </c>
      <c r="E1" s="63"/>
      <c r="F1" s="63"/>
      <c r="G1" s="63"/>
      <c r="H1" s="63"/>
      <c r="I1" s="63"/>
      <c r="J1" s="63"/>
      <c r="K1" s="63"/>
      <c r="L1" s="63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9"/>
      <c r="AP1" s="49"/>
      <c r="AQ1" s="45"/>
      <c r="AR1" s="45"/>
      <c r="AS1" s="45"/>
    </row>
    <row r="2" spans="1:46" ht="14.5" x14ac:dyDescent="0.3">
      <c r="A2" s="35"/>
      <c r="B2" s="39"/>
      <c r="C2" s="39"/>
      <c r="D2" s="35"/>
      <c r="E2" s="35"/>
      <c r="F2" s="35"/>
      <c r="G2" s="39"/>
      <c r="K2" s="40"/>
      <c r="L2" s="40"/>
      <c r="M2" s="39"/>
      <c r="Z2" s="15"/>
      <c r="AA2" s="15"/>
      <c r="AO2" s="28"/>
      <c r="AP2" s="28"/>
    </row>
    <row r="3" spans="1:46" ht="18.5" x14ac:dyDescent="0.3">
      <c r="A3" s="35"/>
      <c r="B3" s="39"/>
      <c r="C3" s="39"/>
      <c r="D3" s="50" t="s">
        <v>17</v>
      </c>
      <c r="E3" s="64" t="s">
        <v>44</v>
      </c>
      <c r="F3" s="65"/>
      <c r="G3" s="39"/>
      <c r="K3" s="40"/>
      <c r="L3" s="40"/>
      <c r="M3" s="39"/>
      <c r="N3" s="39"/>
      <c r="O3" s="47"/>
      <c r="P3" s="48"/>
      <c r="Q3" s="39"/>
      <c r="AB3" s="30" t="str">
        <f>+K6</f>
        <v>Plames EXECUTIVO PLUS</v>
      </c>
      <c r="AC3" s="30"/>
      <c r="AD3" s="31"/>
      <c r="AE3" s="31"/>
      <c r="AF3" s="30"/>
      <c r="AG3" s="30"/>
      <c r="AH3" s="30"/>
      <c r="AI3" s="30"/>
      <c r="AS3" s="28"/>
      <c r="AT3" s="28"/>
    </row>
    <row r="4" spans="1:46" ht="18.649999999999999" customHeight="1" x14ac:dyDescent="0.3">
      <c r="A4" s="36" t="s">
        <v>18</v>
      </c>
      <c r="B4" s="39"/>
      <c r="C4" s="39"/>
      <c r="D4" s="66" t="s">
        <v>19</v>
      </c>
      <c r="E4" s="66" t="s">
        <v>20</v>
      </c>
      <c r="F4" s="66" t="s">
        <v>21</v>
      </c>
      <c r="G4" s="66" t="s">
        <v>22</v>
      </c>
      <c r="H4" s="66" t="s">
        <v>59</v>
      </c>
      <c r="M4" s="39"/>
      <c r="R4" s="69" t="s">
        <v>23</v>
      </c>
      <c r="S4" s="70"/>
      <c r="U4" s="71" t="s">
        <v>24</v>
      </c>
      <c r="V4" s="71"/>
      <c r="X4" s="73" t="s">
        <v>43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/>
      <c r="AJ4" s="72" t="s">
        <v>42</v>
      </c>
      <c r="AK4" s="72"/>
      <c r="AL4" s="72"/>
      <c r="AM4" s="72"/>
      <c r="AO4" s="28"/>
      <c r="AP4" s="28"/>
      <c r="AR4" s="69" t="s">
        <v>24</v>
      </c>
      <c r="AS4" s="70"/>
    </row>
    <row r="5" spans="1:46" ht="21.65" customHeight="1" thickBot="1" x14ac:dyDescent="0.35">
      <c r="A5" s="34" t="s">
        <v>44</v>
      </c>
      <c r="B5" s="39"/>
      <c r="C5" s="39"/>
      <c r="D5" s="67"/>
      <c r="E5" s="67"/>
      <c r="F5" s="67"/>
      <c r="G5" s="67"/>
      <c r="H5" s="67"/>
      <c r="K5" s="76" t="s">
        <v>58</v>
      </c>
      <c r="L5" s="77"/>
      <c r="M5" s="39"/>
      <c r="O5" s="16" t="s">
        <v>44</v>
      </c>
      <c r="P5" s="17" t="s">
        <v>45</v>
      </c>
      <c r="R5" s="18" t="s">
        <v>47</v>
      </c>
      <c r="S5" s="19" t="s">
        <v>46</v>
      </c>
      <c r="U5" s="18" t="s">
        <v>47</v>
      </c>
      <c r="V5" s="19" t="s">
        <v>46</v>
      </c>
      <c r="X5" s="25" t="s">
        <v>52</v>
      </c>
      <c r="Y5" s="25" t="s">
        <v>53</v>
      </c>
      <c r="Z5" s="25" t="s">
        <v>51</v>
      </c>
      <c r="AA5" s="25" t="s">
        <v>50</v>
      </c>
      <c r="AB5" s="25" t="s">
        <v>54</v>
      </c>
      <c r="AC5" s="25" t="s">
        <v>55</v>
      </c>
      <c r="AD5" s="25" t="s">
        <v>48</v>
      </c>
      <c r="AE5" s="25" t="s">
        <v>49</v>
      </c>
      <c r="AF5" s="25" t="s">
        <v>27</v>
      </c>
      <c r="AG5" s="25" t="s">
        <v>26</v>
      </c>
      <c r="AH5" s="25" t="s">
        <v>4</v>
      </c>
      <c r="AI5" s="25" t="s">
        <v>25</v>
      </c>
      <c r="AJ5" s="25" t="s">
        <v>52</v>
      </c>
      <c r="AK5" s="25" t="s">
        <v>53</v>
      </c>
      <c r="AL5" s="25" t="s">
        <v>51</v>
      </c>
      <c r="AM5" s="25" t="s">
        <v>50</v>
      </c>
      <c r="AO5" s="20" t="s">
        <v>28</v>
      </c>
      <c r="AP5" s="20" t="s">
        <v>29</v>
      </c>
      <c r="AR5" s="18" t="s">
        <v>30</v>
      </c>
      <c r="AS5" s="19" t="s">
        <v>31</v>
      </c>
    </row>
    <row r="6" spans="1:46" ht="18.5" x14ac:dyDescent="0.3">
      <c r="A6" s="34" t="s">
        <v>45</v>
      </c>
      <c r="B6" s="39"/>
      <c r="C6" s="39"/>
      <c r="D6" s="51" t="s">
        <v>32</v>
      </c>
      <c r="E6" s="22"/>
      <c r="F6" s="22"/>
      <c r="G6" s="22"/>
      <c r="H6" s="38">
        <f t="shared" ref="H6:H15" si="0">SUM(U6:V6)</f>
        <v>0</v>
      </c>
      <c r="K6" s="64" t="s">
        <v>53</v>
      </c>
      <c r="L6" s="68"/>
      <c r="M6" s="39"/>
      <c r="O6" s="28">
        <v>352.01</v>
      </c>
      <c r="P6" s="28">
        <v>405.12</v>
      </c>
      <c r="Q6" s="28"/>
      <c r="R6" s="32">
        <f t="shared" ref="R6:R15" si="1">SUM(E6:F6)</f>
        <v>0</v>
      </c>
      <c r="S6" s="32">
        <f t="shared" ref="S6:S15" si="2">SUM(G6:G6)</f>
        <v>0</v>
      </c>
      <c r="U6" s="28">
        <f>+IF($E$3=$A$5,O6,IF($E$3=$A$6,P6,0))*R6</f>
        <v>0</v>
      </c>
      <c r="V6" s="28">
        <f>+IF($E$3=$A$5,O6,IF($E$3=$A$6,P6,0))*S6</f>
        <v>0</v>
      </c>
      <c r="X6" s="26">
        <v>513.91</v>
      </c>
      <c r="Y6" s="26">
        <v>534.19000000000005</v>
      </c>
      <c r="Z6" s="26">
        <v>407.48</v>
      </c>
      <c r="AA6" s="26">
        <v>304.87</v>
      </c>
      <c r="AB6" s="26">
        <v>240.05</v>
      </c>
      <c r="AC6" s="26">
        <v>277.89</v>
      </c>
      <c r="AD6" s="26">
        <v>171.53</v>
      </c>
      <c r="AE6" s="26">
        <v>198.58</v>
      </c>
      <c r="AF6" s="26">
        <v>265.42</v>
      </c>
      <c r="AG6" s="26">
        <v>307.26</v>
      </c>
      <c r="AH6" s="26">
        <v>189.66</v>
      </c>
      <c r="AI6" s="26">
        <v>219.57</v>
      </c>
      <c r="AJ6" s="26">
        <v>542.37</v>
      </c>
      <c r="AK6" s="26">
        <v>562.4</v>
      </c>
      <c r="AL6" s="26">
        <v>341.14</v>
      </c>
      <c r="AM6" s="26">
        <v>290.32</v>
      </c>
      <c r="AO6" s="28">
        <f>+HLOOKUP($AB$3,$X$5:$AI$15,2,0)</f>
        <v>534.19000000000005</v>
      </c>
      <c r="AP6" s="28">
        <f>+HLOOKUP($AB$3,$AB$5:$AM$15,2,0)</f>
        <v>562.4</v>
      </c>
      <c r="AR6" s="28">
        <f>R6*AO6</f>
        <v>0</v>
      </c>
      <c r="AS6" s="28">
        <f>AP6*G6</f>
        <v>0</v>
      </c>
    </row>
    <row r="7" spans="1:46" ht="18.5" x14ac:dyDescent="0.3">
      <c r="A7" s="36"/>
      <c r="B7" s="39"/>
      <c r="C7" s="39"/>
      <c r="D7" s="51" t="s">
        <v>33</v>
      </c>
      <c r="E7" s="22"/>
      <c r="F7" s="22"/>
      <c r="G7" s="22"/>
      <c r="H7" s="38">
        <f t="shared" si="0"/>
        <v>0</v>
      </c>
      <c r="K7" s="41" t="s">
        <v>57</v>
      </c>
      <c r="L7" s="41" t="s">
        <v>56</v>
      </c>
      <c r="M7" s="39"/>
      <c r="O7" s="28">
        <v>449.27</v>
      </c>
      <c r="P7" s="28">
        <v>517.04999999999995</v>
      </c>
      <c r="Q7" s="28"/>
      <c r="R7" s="32">
        <f t="shared" si="1"/>
        <v>0</v>
      </c>
      <c r="S7" s="32">
        <f t="shared" si="2"/>
        <v>0</v>
      </c>
      <c r="U7" s="28">
        <f t="shared" ref="U7:U15" si="3">+IF($E$3=$A$5,O7,IF($E$3=$A$6,P7,0))*R7</f>
        <v>0</v>
      </c>
      <c r="V7" s="28">
        <f t="shared" ref="V7:V14" si="4">+IF($E$3=$A$5,O7,IF($E$3=$A$6,P7,0))*S7</f>
        <v>0</v>
      </c>
      <c r="X7" s="26">
        <v>655.9</v>
      </c>
      <c r="Y7" s="26">
        <v>681.78</v>
      </c>
      <c r="Z7" s="26">
        <v>520.05999999999995</v>
      </c>
      <c r="AA7" s="26">
        <v>389.11</v>
      </c>
      <c r="AB7" s="26">
        <v>306.37</v>
      </c>
      <c r="AC7" s="26">
        <v>354.67</v>
      </c>
      <c r="AD7" s="26">
        <v>218.93</v>
      </c>
      <c r="AE7" s="26">
        <v>253.45</v>
      </c>
      <c r="AF7" s="26">
        <v>338.75</v>
      </c>
      <c r="AG7" s="26">
        <v>392.16</v>
      </c>
      <c r="AH7" s="26">
        <v>242.07</v>
      </c>
      <c r="AI7" s="26">
        <v>280.24</v>
      </c>
      <c r="AJ7" s="26">
        <v>692.22</v>
      </c>
      <c r="AK7" s="26">
        <v>717.79</v>
      </c>
      <c r="AL7" s="26">
        <v>435.4</v>
      </c>
      <c r="AM7" s="26">
        <v>370.53</v>
      </c>
      <c r="AO7" s="28">
        <f>+HLOOKUP($AB$3,$X$5:$AI$15,3,0)</f>
        <v>681.78</v>
      </c>
      <c r="AP7" s="28">
        <f>+HLOOKUP($AB$3,$AB$5:$AM$15,3,0)</f>
        <v>717.79</v>
      </c>
      <c r="AR7" s="28">
        <f t="shared" ref="AR7:AR15" si="5">R7*AO7</f>
        <v>0</v>
      </c>
      <c r="AS7" s="28">
        <f t="shared" ref="AS7:AS15" si="6">AP7*G7</f>
        <v>0</v>
      </c>
    </row>
    <row r="8" spans="1:46" ht="18.5" x14ac:dyDescent="0.3">
      <c r="A8" s="35"/>
      <c r="B8" s="39"/>
      <c r="C8" s="39"/>
      <c r="D8" s="51" t="s">
        <v>34</v>
      </c>
      <c r="E8" s="22"/>
      <c r="F8" s="22"/>
      <c r="G8" s="22"/>
      <c r="H8" s="38">
        <f t="shared" si="0"/>
        <v>0</v>
      </c>
      <c r="J8" s="52" t="s">
        <v>61</v>
      </c>
      <c r="K8" s="43">
        <f>IFERROR(SUM(AR20:AS29),0)</f>
        <v>3309.33</v>
      </c>
      <c r="L8" s="43">
        <f>IFERROR(SUM(AR6:AS15),0)</f>
        <v>3204.23</v>
      </c>
      <c r="O8" s="28">
        <v>520.07000000000005</v>
      </c>
      <c r="P8" s="28">
        <v>598.54</v>
      </c>
      <c r="Q8" s="28"/>
      <c r="R8" s="32">
        <f t="shared" si="1"/>
        <v>0</v>
      </c>
      <c r="S8" s="32">
        <f t="shared" si="2"/>
        <v>0</v>
      </c>
      <c r="U8" s="28">
        <f t="shared" si="3"/>
        <v>0</v>
      </c>
      <c r="V8" s="28">
        <f t="shared" si="4"/>
        <v>0</v>
      </c>
      <c r="X8" s="26">
        <v>759.25</v>
      </c>
      <c r="Y8" s="26">
        <v>789.22</v>
      </c>
      <c r="Z8" s="26">
        <v>602.03</v>
      </c>
      <c r="AA8" s="26">
        <v>450.43</v>
      </c>
      <c r="AB8" s="26">
        <v>354.66</v>
      </c>
      <c r="AC8" s="26">
        <v>410.57</v>
      </c>
      <c r="AD8" s="26">
        <v>253.44</v>
      </c>
      <c r="AE8" s="26">
        <v>293.39</v>
      </c>
      <c r="AF8" s="26">
        <v>392.15</v>
      </c>
      <c r="AG8" s="26">
        <v>453.97</v>
      </c>
      <c r="AH8" s="26">
        <v>280.23</v>
      </c>
      <c r="AI8" s="26">
        <v>324.39999999999998</v>
      </c>
      <c r="AJ8" s="26">
        <v>801.3</v>
      </c>
      <c r="AK8" s="26">
        <v>830.9</v>
      </c>
      <c r="AL8" s="26">
        <v>504.01</v>
      </c>
      <c r="AM8" s="26">
        <v>428.93</v>
      </c>
      <c r="AO8" s="28">
        <f>+HLOOKUP($AB$3,$X$5:$AI$15,4,0)</f>
        <v>789.22</v>
      </c>
      <c r="AP8" s="28">
        <f>+HLOOKUP($AB$3,$AB$5:$AM$15,4,0)</f>
        <v>830.9</v>
      </c>
      <c r="AR8" s="28">
        <f t="shared" si="5"/>
        <v>0</v>
      </c>
      <c r="AS8" s="28">
        <f t="shared" si="6"/>
        <v>0</v>
      </c>
    </row>
    <row r="9" spans="1:46" ht="18.5" x14ac:dyDescent="0.3">
      <c r="A9" s="35"/>
      <c r="B9" s="39"/>
      <c r="C9" s="39"/>
      <c r="D9" s="51" t="s">
        <v>35</v>
      </c>
      <c r="E9" s="22"/>
      <c r="F9" s="22"/>
      <c r="G9" s="22"/>
      <c r="H9" s="38">
        <f t="shared" si="0"/>
        <v>0</v>
      </c>
      <c r="J9" s="53" t="s">
        <v>62</v>
      </c>
      <c r="K9" s="43">
        <f>+K8*12</f>
        <v>39711.96</v>
      </c>
      <c r="L9" s="43">
        <f>+L8*12</f>
        <v>38450.76</v>
      </c>
      <c r="M9" s="78"/>
      <c r="O9" s="28">
        <v>602.04</v>
      </c>
      <c r="P9" s="28">
        <v>692.86</v>
      </c>
      <c r="Q9" s="28"/>
      <c r="R9" s="32">
        <f t="shared" si="1"/>
        <v>0</v>
      </c>
      <c r="S9" s="32">
        <f t="shared" si="2"/>
        <v>0</v>
      </c>
      <c r="U9" s="28">
        <f t="shared" si="3"/>
        <v>0</v>
      </c>
      <c r="V9" s="28">
        <f t="shared" si="4"/>
        <v>0</v>
      </c>
      <c r="X9" s="26">
        <v>878.92</v>
      </c>
      <c r="Y9" s="26">
        <v>913.61</v>
      </c>
      <c r="Z9" s="26">
        <v>696.91</v>
      </c>
      <c r="AA9" s="26">
        <v>521.41</v>
      </c>
      <c r="AB9" s="26">
        <v>410.56</v>
      </c>
      <c r="AC9" s="26">
        <v>475.27</v>
      </c>
      <c r="AD9" s="26">
        <v>293.38</v>
      </c>
      <c r="AE9" s="26">
        <v>339.63</v>
      </c>
      <c r="AF9" s="26">
        <v>453.96</v>
      </c>
      <c r="AG9" s="26">
        <v>525.51</v>
      </c>
      <c r="AH9" s="26">
        <v>324.39</v>
      </c>
      <c r="AI9" s="26">
        <v>375.53</v>
      </c>
      <c r="AJ9" s="26">
        <v>927.6</v>
      </c>
      <c r="AK9" s="26">
        <v>961.86</v>
      </c>
      <c r="AL9" s="26">
        <v>583.44000000000005</v>
      </c>
      <c r="AM9" s="26">
        <v>496.53</v>
      </c>
      <c r="AO9" s="28">
        <f>+HLOOKUP($AB$3,$X$5:$AI$15,5,0)</f>
        <v>913.61</v>
      </c>
      <c r="AP9" s="28">
        <f>+HLOOKUP($AB$3,$AB$5:$AM$15,5,0)</f>
        <v>961.86</v>
      </c>
      <c r="AR9" s="28">
        <f t="shared" si="5"/>
        <v>0</v>
      </c>
      <c r="AS9" s="28">
        <f t="shared" si="6"/>
        <v>0</v>
      </c>
    </row>
    <row r="10" spans="1:46" ht="18.5" x14ac:dyDescent="0.3">
      <c r="A10" s="35"/>
      <c r="B10" s="39"/>
      <c r="C10" s="39"/>
      <c r="D10" s="51" t="s">
        <v>36</v>
      </c>
      <c r="E10" s="22"/>
      <c r="F10" s="22"/>
      <c r="G10" s="22"/>
      <c r="H10" s="38">
        <f t="shared" si="0"/>
        <v>0</v>
      </c>
      <c r="K10" s="78">
        <f>IFERROR(-1+(H16/K8),"")</f>
        <v>-0.3619584628912802</v>
      </c>
      <c r="L10" s="78">
        <f>IFERROR(-1+(H16/L8),"")</f>
        <v>-0.34103045037341273</v>
      </c>
      <c r="M10" s="39"/>
      <c r="O10" s="28">
        <v>722.5</v>
      </c>
      <c r="P10" s="28">
        <v>831.51</v>
      </c>
      <c r="Q10" s="28"/>
      <c r="R10" s="32">
        <f t="shared" si="1"/>
        <v>0</v>
      </c>
      <c r="S10" s="32">
        <f t="shared" si="2"/>
        <v>0</v>
      </c>
      <c r="U10" s="28">
        <f t="shared" si="3"/>
        <v>0</v>
      </c>
      <c r="V10" s="28">
        <f t="shared" si="4"/>
        <v>0</v>
      </c>
      <c r="X10" s="26">
        <v>1054.79</v>
      </c>
      <c r="Y10" s="26">
        <v>1096.42</v>
      </c>
      <c r="Z10" s="26">
        <v>836.37</v>
      </c>
      <c r="AA10" s="26">
        <v>625.75</v>
      </c>
      <c r="AB10" s="26">
        <v>492.71</v>
      </c>
      <c r="AC10" s="26">
        <v>570.37</v>
      </c>
      <c r="AD10" s="26">
        <v>352.08</v>
      </c>
      <c r="AE10" s="26">
        <v>407.59</v>
      </c>
      <c r="AF10" s="26">
        <v>544.79</v>
      </c>
      <c r="AG10" s="26">
        <v>630.66</v>
      </c>
      <c r="AH10" s="26">
        <v>389.3</v>
      </c>
      <c r="AI10" s="26">
        <v>450.67</v>
      </c>
      <c r="AJ10" s="26">
        <v>1113.21</v>
      </c>
      <c r="AK10" s="26">
        <v>1154.32</v>
      </c>
      <c r="AL10" s="26">
        <v>700.18</v>
      </c>
      <c r="AM10" s="26">
        <v>595.88</v>
      </c>
      <c r="AO10" s="28">
        <f>+HLOOKUP($AB$3,$X$5:$AI$15,6,0)</f>
        <v>1096.42</v>
      </c>
      <c r="AP10" s="28">
        <f>+HLOOKUP($AB$3,$AB$5:$AM$15,6,0)</f>
        <v>1154.32</v>
      </c>
      <c r="AR10" s="28">
        <f t="shared" si="5"/>
        <v>0</v>
      </c>
      <c r="AS10" s="28">
        <f t="shared" si="6"/>
        <v>0</v>
      </c>
    </row>
    <row r="11" spans="1:46" ht="18.5" x14ac:dyDescent="0.3">
      <c r="A11" s="35"/>
      <c r="B11" s="39"/>
      <c r="C11" s="39"/>
      <c r="D11" s="51" t="s">
        <v>37</v>
      </c>
      <c r="E11" s="22"/>
      <c r="F11" s="22"/>
      <c r="G11" s="22"/>
      <c r="H11" s="38">
        <f t="shared" si="0"/>
        <v>0</v>
      </c>
      <c r="M11" s="39"/>
      <c r="O11" s="28">
        <v>867.08</v>
      </c>
      <c r="P11" s="28">
        <v>997.9</v>
      </c>
      <c r="Q11" s="28"/>
      <c r="R11" s="32">
        <f t="shared" si="1"/>
        <v>0</v>
      </c>
      <c r="S11" s="32">
        <f t="shared" si="2"/>
        <v>0</v>
      </c>
      <c r="U11" s="28">
        <f t="shared" si="3"/>
        <v>0</v>
      </c>
      <c r="V11" s="28">
        <f t="shared" si="4"/>
        <v>0</v>
      </c>
      <c r="X11" s="26">
        <v>1265.8499999999999</v>
      </c>
      <c r="Y11" s="26">
        <v>1315.81</v>
      </c>
      <c r="Z11" s="26">
        <v>1003.71</v>
      </c>
      <c r="AA11" s="26">
        <v>750.97</v>
      </c>
      <c r="AB11" s="26">
        <v>591.29999999999995</v>
      </c>
      <c r="AC11" s="26">
        <v>684.5</v>
      </c>
      <c r="AD11" s="26">
        <v>422.54</v>
      </c>
      <c r="AE11" s="26">
        <v>489.15</v>
      </c>
      <c r="AF11" s="26">
        <v>653.79999999999995</v>
      </c>
      <c r="AG11" s="26">
        <v>756.86</v>
      </c>
      <c r="AH11" s="26">
        <v>467.2</v>
      </c>
      <c r="AI11" s="26">
        <v>540.86</v>
      </c>
      <c r="AJ11" s="26">
        <v>1335.96</v>
      </c>
      <c r="AK11" s="26">
        <v>1385.31</v>
      </c>
      <c r="AL11" s="26">
        <v>840.3</v>
      </c>
      <c r="AM11" s="26">
        <v>715.12</v>
      </c>
      <c r="AO11" s="28">
        <f>+HLOOKUP($AB$3,$X$5:$AI$15,7,0)</f>
        <v>1315.81</v>
      </c>
      <c r="AP11" s="28">
        <f>+HLOOKUP($AB$3,$AB$5:$AM$15,7,0)</f>
        <v>1385.31</v>
      </c>
      <c r="AR11" s="28">
        <f t="shared" si="5"/>
        <v>0</v>
      </c>
      <c r="AS11" s="28">
        <f t="shared" si="6"/>
        <v>0</v>
      </c>
    </row>
    <row r="12" spans="1:46" ht="18.5" x14ac:dyDescent="0.3">
      <c r="A12" s="34"/>
      <c r="B12" s="39"/>
      <c r="C12" s="39"/>
      <c r="D12" s="51" t="s">
        <v>38</v>
      </c>
      <c r="E12" s="22"/>
      <c r="F12" s="22"/>
      <c r="G12" s="22"/>
      <c r="H12" s="38">
        <f t="shared" si="0"/>
        <v>0</v>
      </c>
      <c r="K12" s="64" t="s">
        <v>63</v>
      </c>
      <c r="L12" s="68"/>
      <c r="M12" s="39"/>
      <c r="O12" s="28">
        <v>1041.79</v>
      </c>
      <c r="P12" s="28">
        <v>1198.98</v>
      </c>
      <c r="Q12" s="28"/>
      <c r="R12" s="32">
        <f t="shared" si="1"/>
        <v>0</v>
      </c>
      <c r="S12" s="32">
        <f t="shared" si="2"/>
        <v>0</v>
      </c>
      <c r="U12" s="28">
        <f t="shared" si="3"/>
        <v>0</v>
      </c>
      <c r="V12" s="28">
        <f t="shared" si="4"/>
        <v>0</v>
      </c>
      <c r="X12" s="26">
        <v>1520.91</v>
      </c>
      <c r="Y12" s="26">
        <v>1580.94</v>
      </c>
      <c r="Z12" s="26">
        <v>1205.96</v>
      </c>
      <c r="AA12" s="26">
        <v>902.29</v>
      </c>
      <c r="AB12" s="26">
        <v>710.45</v>
      </c>
      <c r="AC12" s="26">
        <v>822.43</v>
      </c>
      <c r="AD12" s="26">
        <v>507.68</v>
      </c>
      <c r="AE12" s="26">
        <v>587.71</v>
      </c>
      <c r="AF12" s="26">
        <v>785.55</v>
      </c>
      <c r="AG12" s="26">
        <v>909.37</v>
      </c>
      <c r="AH12" s="26">
        <v>561.34</v>
      </c>
      <c r="AI12" s="26">
        <v>649.83000000000004</v>
      </c>
      <c r="AJ12" s="26">
        <v>1605.15</v>
      </c>
      <c r="AK12" s="26">
        <v>1664.44</v>
      </c>
      <c r="AL12" s="26">
        <v>1009.62</v>
      </c>
      <c r="AM12" s="26">
        <v>859.22</v>
      </c>
      <c r="AO12" s="28">
        <f>+HLOOKUP($AB$3,$X$5:$AI$15,8,0)</f>
        <v>1580.94</v>
      </c>
      <c r="AP12" s="28">
        <f>+HLOOKUP($AB$3,$AB$5:$AM$15,8,0)</f>
        <v>1664.44</v>
      </c>
      <c r="AR12" s="28">
        <f t="shared" si="5"/>
        <v>0</v>
      </c>
      <c r="AS12" s="28">
        <f t="shared" si="6"/>
        <v>0</v>
      </c>
    </row>
    <row r="13" spans="1:46" ht="18.5" x14ac:dyDescent="0.3">
      <c r="A13" s="37"/>
      <c r="B13" s="39"/>
      <c r="C13" s="39"/>
      <c r="D13" s="51" t="s">
        <v>39</v>
      </c>
      <c r="E13" s="22"/>
      <c r="F13" s="22"/>
      <c r="G13" s="22"/>
      <c r="H13" s="38">
        <f t="shared" si="0"/>
        <v>0</v>
      </c>
      <c r="K13" s="41" t="s">
        <v>57</v>
      </c>
      <c r="L13" s="41" t="s">
        <v>56</v>
      </c>
      <c r="M13" s="39"/>
      <c r="O13" s="28">
        <v>1251.71</v>
      </c>
      <c r="P13" s="28">
        <v>1440.58</v>
      </c>
      <c r="Q13" s="28"/>
      <c r="R13" s="32">
        <f t="shared" si="1"/>
        <v>0</v>
      </c>
      <c r="S13" s="32">
        <f t="shared" si="2"/>
        <v>0</v>
      </c>
      <c r="U13" s="28">
        <f t="shared" si="3"/>
        <v>0</v>
      </c>
      <c r="V13" s="28">
        <f t="shared" si="4"/>
        <v>0</v>
      </c>
      <c r="X13" s="26">
        <v>1827.38</v>
      </c>
      <c r="Y13" s="26">
        <v>1899.5</v>
      </c>
      <c r="Z13" s="26">
        <v>1448.97</v>
      </c>
      <c r="AA13" s="26">
        <v>1084.0999999999999</v>
      </c>
      <c r="AB13" s="26">
        <v>853.6</v>
      </c>
      <c r="AC13" s="26">
        <v>988.15</v>
      </c>
      <c r="AD13" s="26">
        <v>609.97</v>
      </c>
      <c r="AE13" s="26">
        <v>706.14</v>
      </c>
      <c r="AF13" s="26">
        <v>943.83</v>
      </c>
      <c r="AG13" s="26">
        <v>1092.5999999999999</v>
      </c>
      <c r="AH13" s="26">
        <v>674.45</v>
      </c>
      <c r="AI13" s="26">
        <v>780.78</v>
      </c>
      <c r="AJ13" s="26">
        <v>1928.59</v>
      </c>
      <c r="AK13" s="26">
        <v>1999.82</v>
      </c>
      <c r="AL13" s="26">
        <v>1213.06</v>
      </c>
      <c r="AM13" s="26">
        <v>1032.3499999999999</v>
      </c>
      <c r="AO13" s="28">
        <f>+HLOOKUP($AB$3,$X$5:$AI$15,9,0)</f>
        <v>1899.5</v>
      </c>
      <c r="AP13" s="28">
        <f>+HLOOKUP($AB$3,$AB$5:$AM$15,9,0)</f>
        <v>1999.82</v>
      </c>
      <c r="AR13" s="28">
        <f t="shared" si="5"/>
        <v>0</v>
      </c>
      <c r="AS13" s="28">
        <f t="shared" si="6"/>
        <v>0</v>
      </c>
    </row>
    <row r="14" spans="1:46" ht="18.5" x14ac:dyDescent="0.3">
      <c r="A14" s="37"/>
      <c r="B14" s="45"/>
      <c r="C14" s="45"/>
      <c r="D14" s="51" t="s">
        <v>40</v>
      </c>
      <c r="E14" s="22"/>
      <c r="F14" s="22"/>
      <c r="G14" s="22"/>
      <c r="H14" s="38">
        <f t="shared" si="0"/>
        <v>0</v>
      </c>
      <c r="J14" s="52" t="s">
        <v>61</v>
      </c>
      <c r="K14" s="54">
        <f>+H16-K8</f>
        <v>-1197.8400000000001</v>
      </c>
      <c r="L14" s="54">
        <f>+H16-L8</f>
        <v>-1092.7400000000002</v>
      </c>
      <c r="M14" s="61"/>
      <c r="O14" s="28">
        <v>1625.73</v>
      </c>
      <c r="P14" s="28">
        <v>1871.02</v>
      </c>
      <c r="Q14" s="28"/>
      <c r="R14" s="32">
        <f t="shared" si="1"/>
        <v>0</v>
      </c>
      <c r="S14" s="32">
        <f t="shared" si="2"/>
        <v>0</v>
      </c>
      <c r="U14" s="28">
        <f t="shared" si="3"/>
        <v>0</v>
      </c>
      <c r="V14" s="28">
        <f t="shared" si="4"/>
        <v>0</v>
      </c>
      <c r="X14" s="26">
        <v>2373.4</v>
      </c>
      <c r="Y14" s="26">
        <v>2467.0700000000002</v>
      </c>
      <c r="Z14" s="26">
        <v>1881.92</v>
      </c>
      <c r="AA14" s="26">
        <v>1408.03</v>
      </c>
      <c r="AB14" s="26">
        <v>1108.6600000000001</v>
      </c>
      <c r="AC14" s="26">
        <v>1283.42</v>
      </c>
      <c r="AD14" s="26">
        <v>792.23</v>
      </c>
      <c r="AE14" s="26">
        <v>917.13</v>
      </c>
      <c r="AF14" s="26">
        <v>1225.8499999999999</v>
      </c>
      <c r="AG14" s="26">
        <v>1419.08</v>
      </c>
      <c r="AH14" s="26">
        <v>875.97</v>
      </c>
      <c r="AI14" s="26">
        <v>1014.08</v>
      </c>
      <c r="AJ14" s="26">
        <v>2504.85</v>
      </c>
      <c r="AK14" s="26">
        <v>2597.37</v>
      </c>
      <c r="AL14" s="26">
        <v>1575.51</v>
      </c>
      <c r="AM14" s="26">
        <v>1340.82</v>
      </c>
      <c r="AO14" s="28">
        <f>+HLOOKUP($AB$3,$X$5:$AI$15,10,0)</f>
        <v>2467.0700000000002</v>
      </c>
      <c r="AP14" s="28">
        <f>+HLOOKUP($AB$3,$AB$5:$AM$15,10,0)</f>
        <v>2597.37</v>
      </c>
      <c r="AR14" s="28">
        <f t="shared" si="5"/>
        <v>0</v>
      </c>
      <c r="AS14" s="28">
        <f t="shared" si="6"/>
        <v>0</v>
      </c>
    </row>
    <row r="15" spans="1:46" ht="18.5" x14ac:dyDescent="0.3">
      <c r="A15" s="37"/>
      <c r="B15" s="44"/>
      <c r="C15" s="44"/>
      <c r="D15" s="51" t="s">
        <v>41</v>
      </c>
      <c r="E15" s="22">
        <v>1</v>
      </c>
      <c r="F15" s="22"/>
      <c r="G15" s="22"/>
      <c r="H15" s="38">
        <f t="shared" si="0"/>
        <v>2111.4899999999998</v>
      </c>
      <c r="J15" s="53" t="s">
        <v>62</v>
      </c>
      <c r="K15" s="54">
        <f>+K14*12</f>
        <v>-14374.080000000002</v>
      </c>
      <c r="L15" s="54">
        <f>+L14*12</f>
        <v>-13112.880000000003</v>
      </c>
      <c r="M15" s="61"/>
      <c r="O15" s="28">
        <v>2111.4899999999998</v>
      </c>
      <c r="P15" s="28">
        <v>2430.08</v>
      </c>
      <c r="Q15" s="28"/>
      <c r="R15" s="32">
        <f t="shared" si="1"/>
        <v>1</v>
      </c>
      <c r="S15" s="32">
        <f t="shared" si="2"/>
        <v>0</v>
      </c>
      <c r="U15" s="28">
        <f t="shared" si="3"/>
        <v>2111.4899999999998</v>
      </c>
      <c r="V15" s="28">
        <f>+IF($E$3=$A$5,O15,IF($E$3=$A$6,P15,0))*S15</f>
        <v>0</v>
      </c>
      <c r="X15" s="27">
        <v>3082.57</v>
      </c>
      <c r="Y15" s="27">
        <v>3204.23</v>
      </c>
      <c r="Z15" s="27">
        <v>2444.2399999999998</v>
      </c>
      <c r="AA15" s="27">
        <v>1828.75</v>
      </c>
      <c r="AB15" s="27">
        <v>1439.91</v>
      </c>
      <c r="AC15" s="27">
        <v>1666.89</v>
      </c>
      <c r="AD15" s="27">
        <v>1028.94</v>
      </c>
      <c r="AE15" s="27">
        <v>1191.18</v>
      </c>
      <c r="AF15" s="27">
        <v>1592.12</v>
      </c>
      <c r="AG15" s="27">
        <v>1843.09</v>
      </c>
      <c r="AH15" s="27">
        <v>1137.7</v>
      </c>
      <c r="AI15" s="27">
        <v>1317.09</v>
      </c>
      <c r="AJ15" s="27">
        <v>3253.3</v>
      </c>
      <c r="AK15" s="27">
        <v>3373.46</v>
      </c>
      <c r="AL15" s="27">
        <v>2046.27</v>
      </c>
      <c r="AM15" s="27">
        <v>1741.45</v>
      </c>
      <c r="AO15" s="28">
        <f>+HLOOKUP($AB$3,$X$5:$AI$15,11,0)</f>
        <v>3204.23</v>
      </c>
      <c r="AP15" s="28">
        <f>+HLOOKUP($AB$3,$AB$5:$AM$15,11,0)</f>
        <v>3373.46</v>
      </c>
      <c r="AR15" s="28">
        <f t="shared" si="5"/>
        <v>3204.23</v>
      </c>
      <c r="AS15" s="28">
        <f t="shared" si="6"/>
        <v>0</v>
      </c>
    </row>
    <row r="16" spans="1:46" ht="21" x14ac:dyDescent="0.3">
      <c r="A16" s="35"/>
      <c r="B16" s="44"/>
      <c r="C16" s="44"/>
      <c r="D16" s="45"/>
      <c r="E16" s="45"/>
      <c r="F16" s="45"/>
      <c r="G16" s="46" t="s">
        <v>64</v>
      </c>
      <c r="H16" s="42">
        <f>SUM(H6:H15)</f>
        <v>2111.4899999999998</v>
      </c>
      <c r="M16" s="39"/>
      <c r="AK16" s="28"/>
      <c r="AL16" s="28"/>
    </row>
    <row r="17" spans="1:45" ht="21.65" customHeight="1" x14ac:dyDescent="0.3">
      <c r="A17" s="36" t="s">
        <v>18</v>
      </c>
      <c r="B17" s="44"/>
      <c r="C17" s="44"/>
      <c r="D17" s="39"/>
      <c r="E17" s="39"/>
      <c r="F17" s="39"/>
      <c r="G17" s="46" t="s">
        <v>65</v>
      </c>
      <c r="H17" s="42">
        <f>+H16*12</f>
        <v>25337.879999999997</v>
      </c>
      <c r="X17" s="55"/>
      <c r="Y17" s="55"/>
      <c r="Z17" s="55"/>
      <c r="AA17" s="55"/>
      <c r="AB17" s="30" t="str">
        <f>+AB3</f>
        <v>Plames EXECUTIVO PLUS</v>
      </c>
      <c r="AC17" s="30"/>
      <c r="AD17" s="31"/>
      <c r="AE17" s="31"/>
      <c r="AF17" s="30"/>
      <c r="AG17" s="30"/>
      <c r="AH17" s="30"/>
      <c r="AI17" s="30"/>
      <c r="AJ17" s="55"/>
      <c r="AK17" s="55"/>
      <c r="AL17" s="55"/>
      <c r="AM17" s="55"/>
      <c r="AN17" s="55"/>
      <c r="AO17" s="55"/>
      <c r="AP17" s="55"/>
      <c r="AQ17" s="55"/>
      <c r="AR17" s="55"/>
      <c r="AS17" s="28"/>
    </row>
    <row r="18" spans="1:45" ht="14.5" x14ac:dyDescent="0.3">
      <c r="A18" s="24" t="s">
        <v>52</v>
      </c>
      <c r="B18" s="21"/>
      <c r="C18" s="21"/>
      <c r="X18" s="73" t="s">
        <v>43</v>
      </c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72" t="s">
        <v>42</v>
      </c>
      <c r="AK18" s="72"/>
      <c r="AL18" s="72"/>
      <c r="AM18" s="72"/>
      <c r="AN18" s="55"/>
      <c r="AO18" s="28"/>
      <c r="AP18" s="28"/>
      <c r="AQ18" s="55"/>
      <c r="AR18" s="69" t="s">
        <v>24</v>
      </c>
      <c r="AS18" s="70"/>
    </row>
    <row r="19" spans="1:45" ht="32" hidden="1" thickBot="1" x14ac:dyDescent="0.35">
      <c r="A19" s="24" t="s">
        <v>53</v>
      </c>
      <c r="B19" s="21"/>
      <c r="C19" s="21"/>
      <c r="K19" s="40"/>
      <c r="X19" s="25" t="s">
        <v>52</v>
      </c>
      <c r="Y19" s="25" t="s">
        <v>53</v>
      </c>
      <c r="Z19" s="25" t="s">
        <v>51</v>
      </c>
      <c r="AA19" s="25" t="s">
        <v>50</v>
      </c>
      <c r="AB19" s="25" t="s">
        <v>54</v>
      </c>
      <c r="AC19" s="25" t="s">
        <v>55</v>
      </c>
      <c r="AD19" s="25" t="s">
        <v>48</v>
      </c>
      <c r="AE19" s="25" t="s">
        <v>49</v>
      </c>
      <c r="AF19" s="25" t="s">
        <v>27</v>
      </c>
      <c r="AG19" s="25" t="s">
        <v>26</v>
      </c>
      <c r="AH19" s="25" t="s">
        <v>4</v>
      </c>
      <c r="AI19" s="25" t="s">
        <v>25</v>
      </c>
      <c r="AJ19" s="25" t="s">
        <v>52</v>
      </c>
      <c r="AK19" s="25" t="s">
        <v>53</v>
      </c>
      <c r="AL19" s="25" t="s">
        <v>51</v>
      </c>
      <c r="AM19" s="25" t="s">
        <v>50</v>
      </c>
      <c r="AN19" s="55"/>
      <c r="AO19" s="20" t="s">
        <v>28</v>
      </c>
      <c r="AP19" s="20" t="s">
        <v>29</v>
      </c>
      <c r="AQ19" s="55"/>
      <c r="AR19" s="18" t="s">
        <v>30</v>
      </c>
      <c r="AS19" s="19" t="s">
        <v>31</v>
      </c>
    </row>
    <row r="20" spans="1:45" ht="15.75" hidden="1" customHeight="1" x14ac:dyDescent="0.3">
      <c r="A20" s="24" t="s">
        <v>51</v>
      </c>
      <c r="K20" s="40"/>
      <c r="L20" s="40"/>
      <c r="X20" s="26">
        <v>513.91</v>
      </c>
      <c r="Y20" s="26">
        <v>551.71</v>
      </c>
      <c r="Z20" s="26">
        <v>407.48</v>
      </c>
      <c r="AA20" s="26">
        <v>314.87</v>
      </c>
      <c r="AB20" s="26">
        <v>247.92</v>
      </c>
      <c r="AC20" s="26">
        <v>287</v>
      </c>
      <c r="AD20" s="26">
        <v>177.16</v>
      </c>
      <c r="AE20" s="26">
        <v>205.09</v>
      </c>
      <c r="AF20" s="26">
        <v>274.13</v>
      </c>
      <c r="AG20" s="26">
        <v>317.33999999999997</v>
      </c>
      <c r="AH20" s="26">
        <v>195.88</v>
      </c>
      <c r="AI20" s="26">
        <v>226.77</v>
      </c>
      <c r="AJ20" s="26">
        <v>542.37</v>
      </c>
      <c r="AK20" s="26">
        <v>562.4</v>
      </c>
      <c r="AL20" s="26">
        <v>352.33</v>
      </c>
      <c r="AM20" s="26">
        <v>299.83999999999997</v>
      </c>
      <c r="AN20" s="55"/>
      <c r="AO20" s="28">
        <f>+HLOOKUP($AB$3,$X$19:$AI$29,2,0)</f>
        <v>551.71</v>
      </c>
      <c r="AP20" s="28">
        <f>+HLOOKUP($AB$3,$AB$19:$AM$29,2,0)</f>
        <v>562.4</v>
      </c>
      <c r="AQ20" s="55"/>
      <c r="AR20" s="28">
        <f>R6*AO20</f>
        <v>0</v>
      </c>
      <c r="AS20" s="28">
        <f>AP20*G6</f>
        <v>0</v>
      </c>
    </row>
    <row r="21" spans="1:45" ht="15.75" hidden="1" customHeight="1" x14ac:dyDescent="0.3">
      <c r="A21" s="33" t="s">
        <v>50</v>
      </c>
      <c r="K21" s="40"/>
      <c r="L21" s="40"/>
      <c r="X21" s="26">
        <v>655.9</v>
      </c>
      <c r="Y21" s="26">
        <v>704.14</v>
      </c>
      <c r="Z21" s="26">
        <v>520.05999999999995</v>
      </c>
      <c r="AA21" s="26">
        <v>401.87</v>
      </c>
      <c r="AB21" s="26">
        <v>316.42</v>
      </c>
      <c r="AC21" s="26">
        <v>366.3</v>
      </c>
      <c r="AD21" s="26">
        <v>226.11</v>
      </c>
      <c r="AE21" s="26">
        <v>261.76</v>
      </c>
      <c r="AF21" s="26">
        <v>349.86</v>
      </c>
      <c r="AG21" s="26">
        <v>405.02</v>
      </c>
      <c r="AH21" s="26">
        <v>250.01</v>
      </c>
      <c r="AI21" s="26">
        <v>289.43</v>
      </c>
      <c r="AJ21" s="26">
        <v>692.22</v>
      </c>
      <c r="AK21" s="26">
        <v>717.79</v>
      </c>
      <c r="AL21" s="26">
        <v>449.68</v>
      </c>
      <c r="AM21" s="26">
        <v>382.68</v>
      </c>
      <c r="AN21" s="55"/>
      <c r="AO21" s="28">
        <f>+HLOOKUP($AB$3,$X$19:$AI$29,3,0)</f>
        <v>704.14</v>
      </c>
      <c r="AP21" s="28">
        <f>+HLOOKUP($AB$3,$AB$19:$AM$29,3,0)</f>
        <v>717.79</v>
      </c>
      <c r="AQ21" s="55"/>
      <c r="AR21" s="28">
        <f t="shared" ref="AR21:AR29" si="7">R7*AO21</f>
        <v>0</v>
      </c>
      <c r="AS21" s="28">
        <f t="shared" ref="AS21:AS29" si="8">AP21*G7</f>
        <v>0</v>
      </c>
    </row>
    <row r="22" spans="1:45" ht="15.75" hidden="1" customHeight="1" x14ac:dyDescent="0.3">
      <c r="A22" s="24" t="s">
        <v>54</v>
      </c>
      <c r="K22" s="40"/>
      <c r="L22" s="40"/>
      <c r="X22" s="26">
        <v>759.25</v>
      </c>
      <c r="Y22" s="26">
        <v>815.11</v>
      </c>
      <c r="Z22" s="26">
        <v>602.03</v>
      </c>
      <c r="AA22" s="26">
        <v>465.2</v>
      </c>
      <c r="AB22" s="26">
        <v>366.29</v>
      </c>
      <c r="AC22" s="26">
        <v>424.04</v>
      </c>
      <c r="AD22" s="26">
        <v>261.75</v>
      </c>
      <c r="AE22" s="26">
        <v>303.01</v>
      </c>
      <c r="AF22" s="26">
        <v>405.01</v>
      </c>
      <c r="AG22" s="26">
        <v>468.86</v>
      </c>
      <c r="AH22" s="26">
        <v>289.42</v>
      </c>
      <c r="AI22" s="26">
        <v>335.05</v>
      </c>
      <c r="AJ22" s="26">
        <v>801.3</v>
      </c>
      <c r="AK22" s="26">
        <v>830.9</v>
      </c>
      <c r="AL22" s="26">
        <v>520.54</v>
      </c>
      <c r="AM22" s="26">
        <v>443</v>
      </c>
      <c r="AN22" s="55"/>
      <c r="AO22" s="28">
        <f>+HLOOKUP($AB$3,$X$19:$AI$29,4,0)</f>
        <v>815.11</v>
      </c>
      <c r="AP22" s="28">
        <f>+HLOOKUP($AB$3,$AB$19:$AM$29,4,0)</f>
        <v>830.9</v>
      </c>
      <c r="AQ22" s="55"/>
      <c r="AR22" s="28">
        <f t="shared" si="7"/>
        <v>0</v>
      </c>
      <c r="AS22" s="28">
        <f t="shared" si="8"/>
        <v>0</v>
      </c>
    </row>
    <row r="23" spans="1:45" ht="15.75" hidden="1" customHeight="1" x14ac:dyDescent="0.3">
      <c r="A23" s="33" t="s">
        <v>55</v>
      </c>
      <c r="K23" s="40"/>
      <c r="L23" s="40"/>
      <c r="X23" s="26">
        <v>878.92</v>
      </c>
      <c r="Y23" s="26">
        <v>943.58</v>
      </c>
      <c r="Z23" s="26">
        <v>696.91</v>
      </c>
      <c r="AA23" s="26">
        <v>538.51</v>
      </c>
      <c r="AB23" s="26">
        <v>424.03</v>
      </c>
      <c r="AC23" s="26">
        <v>490.86</v>
      </c>
      <c r="AD23" s="26">
        <v>303</v>
      </c>
      <c r="AE23" s="26">
        <v>350.77</v>
      </c>
      <c r="AF23" s="26">
        <v>468.85</v>
      </c>
      <c r="AG23" s="26">
        <v>542.75</v>
      </c>
      <c r="AH23" s="26">
        <v>335.03</v>
      </c>
      <c r="AI23" s="26">
        <v>387.85</v>
      </c>
      <c r="AJ23" s="26">
        <v>927.6</v>
      </c>
      <c r="AK23" s="26">
        <v>961.86</v>
      </c>
      <c r="AL23" s="26">
        <v>602.58000000000004</v>
      </c>
      <c r="AM23" s="26">
        <v>512.82000000000005</v>
      </c>
      <c r="AN23" s="55"/>
      <c r="AO23" s="28">
        <f>+HLOOKUP($AB$3,$X$19:$AI$29,5,0)</f>
        <v>943.58</v>
      </c>
      <c r="AP23" s="28">
        <f>+HLOOKUP($AB$3,$AB$19:$AM$29,5,0)</f>
        <v>961.86</v>
      </c>
      <c r="AQ23" s="55"/>
      <c r="AR23" s="28">
        <f t="shared" si="7"/>
        <v>0</v>
      </c>
      <c r="AS23" s="28">
        <f t="shared" si="8"/>
        <v>0</v>
      </c>
    </row>
    <row r="24" spans="1:45" ht="15.75" hidden="1" customHeight="1" x14ac:dyDescent="0.3">
      <c r="A24" s="23" t="s">
        <v>48</v>
      </c>
      <c r="K24" s="40"/>
      <c r="L24" s="40"/>
      <c r="X24" s="26">
        <v>1054.79</v>
      </c>
      <c r="Y24" s="26">
        <v>1132.3800000000001</v>
      </c>
      <c r="Z24" s="26">
        <v>836.37</v>
      </c>
      <c r="AA24" s="26">
        <v>646.27</v>
      </c>
      <c r="AB24" s="26">
        <v>508.87</v>
      </c>
      <c r="AC24" s="26">
        <v>589.08000000000004</v>
      </c>
      <c r="AD24" s="26">
        <v>363.63</v>
      </c>
      <c r="AE24" s="26">
        <v>420.96</v>
      </c>
      <c r="AF24" s="26">
        <v>562.66</v>
      </c>
      <c r="AG24" s="26">
        <v>651.35</v>
      </c>
      <c r="AH24" s="26">
        <v>402.07</v>
      </c>
      <c r="AI24" s="26">
        <v>465.46</v>
      </c>
      <c r="AJ24" s="26">
        <v>1113.21</v>
      </c>
      <c r="AK24" s="26">
        <v>1154.32</v>
      </c>
      <c r="AL24" s="26">
        <v>723.15</v>
      </c>
      <c r="AM24" s="26">
        <v>615.41999999999996</v>
      </c>
      <c r="AN24" s="55"/>
      <c r="AO24" s="28">
        <f>+HLOOKUP($AB$3,$X$19:$AI$29,6,0)</f>
        <v>1132.3800000000001</v>
      </c>
      <c r="AP24" s="28">
        <f>+HLOOKUP($AB$3,$AB$19:$AM$29,6,0)</f>
        <v>1154.32</v>
      </c>
      <c r="AQ24" s="55"/>
      <c r="AR24" s="28">
        <f t="shared" si="7"/>
        <v>0</v>
      </c>
      <c r="AS24" s="28">
        <f t="shared" si="8"/>
        <v>0</v>
      </c>
    </row>
    <row r="25" spans="1:45" ht="15.75" hidden="1" customHeight="1" x14ac:dyDescent="0.3">
      <c r="A25" s="23" t="s">
        <v>49</v>
      </c>
      <c r="K25" s="40"/>
      <c r="L25" s="40"/>
      <c r="X25" s="26">
        <v>1265.8499999999999</v>
      </c>
      <c r="Y25" s="26">
        <v>1358.97</v>
      </c>
      <c r="Z25" s="26">
        <v>1003.71</v>
      </c>
      <c r="AA25" s="26">
        <v>775.6</v>
      </c>
      <c r="AB25" s="26">
        <v>610.69000000000005</v>
      </c>
      <c r="AC25" s="26">
        <v>706.95</v>
      </c>
      <c r="AD25" s="26">
        <v>436.4</v>
      </c>
      <c r="AE25" s="26">
        <v>505.19</v>
      </c>
      <c r="AF25" s="26">
        <v>675.24</v>
      </c>
      <c r="AG25" s="26">
        <v>781.69</v>
      </c>
      <c r="AH25" s="26">
        <v>482.52</v>
      </c>
      <c r="AI25" s="26">
        <v>558.6</v>
      </c>
      <c r="AJ25" s="26">
        <v>1335.96</v>
      </c>
      <c r="AK25" s="26">
        <v>1385.31</v>
      </c>
      <c r="AL25" s="26">
        <v>867.86</v>
      </c>
      <c r="AM25" s="26">
        <v>738.58</v>
      </c>
      <c r="AN25" s="55"/>
      <c r="AO25" s="28">
        <f>+HLOOKUP($AB$3,$X$19:$AI$29,7,0)</f>
        <v>1358.97</v>
      </c>
      <c r="AP25" s="28">
        <f>+HLOOKUP($AB$3,$AB$19:$AM$29,7,0)</f>
        <v>1385.31</v>
      </c>
      <c r="AQ25" s="55"/>
      <c r="AR25" s="28">
        <f t="shared" si="7"/>
        <v>0</v>
      </c>
      <c r="AS25" s="28">
        <f t="shared" si="8"/>
        <v>0</v>
      </c>
    </row>
    <row r="26" spans="1:45" ht="15.75" hidden="1" customHeight="1" x14ac:dyDescent="0.3">
      <c r="A26" s="24" t="s">
        <v>27</v>
      </c>
      <c r="K26" s="40"/>
      <c r="L26" s="40"/>
      <c r="X26" s="26">
        <v>1520.91</v>
      </c>
      <c r="Y26" s="26">
        <v>1632.79</v>
      </c>
      <c r="Z26" s="26">
        <v>1205.96</v>
      </c>
      <c r="AA26" s="26">
        <v>931.89</v>
      </c>
      <c r="AB26" s="26">
        <v>733.75</v>
      </c>
      <c r="AC26" s="26">
        <v>849.41</v>
      </c>
      <c r="AD26" s="26">
        <v>524.33000000000004</v>
      </c>
      <c r="AE26" s="26">
        <v>606.99</v>
      </c>
      <c r="AF26" s="26">
        <v>811.32</v>
      </c>
      <c r="AG26" s="26">
        <v>939.2</v>
      </c>
      <c r="AH26" s="26">
        <v>579.75</v>
      </c>
      <c r="AI26" s="26">
        <v>671.15</v>
      </c>
      <c r="AJ26" s="26">
        <v>1605.15</v>
      </c>
      <c r="AK26" s="26">
        <v>1664.44</v>
      </c>
      <c r="AL26" s="26">
        <v>1042.74</v>
      </c>
      <c r="AM26" s="26">
        <v>887.4</v>
      </c>
      <c r="AN26" s="55"/>
      <c r="AO26" s="28">
        <f>+HLOOKUP($AB$3,$X$19:$AI$29,8,0)</f>
        <v>1632.79</v>
      </c>
      <c r="AP26" s="28">
        <f>+HLOOKUP($AB$3,$AB$19:$AM$29,8,0)</f>
        <v>1664.44</v>
      </c>
      <c r="AQ26" s="55"/>
      <c r="AR26" s="28">
        <f t="shared" si="7"/>
        <v>0</v>
      </c>
      <c r="AS26" s="28">
        <f t="shared" si="8"/>
        <v>0</v>
      </c>
    </row>
    <row r="27" spans="1:45" ht="15.75" hidden="1" customHeight="1" x14ac:dyDescent="0.3">
      <c r="A27" s="33" t="s">
        <v>26</v>
      </c>
      <c r="K27" s="40"/>
      <c r="L27" s="40"/>
      <c r="X27" s="26">
        <v>1827.38</v>
      </c>
      <c r="Y27" s="26">
        <v>1961.8</v>
      </c>
      <c r="Z27" s="26">
        <v>1448.97</v>
      </c>
      <c r="AA27" s="26">
        <v>1119.6600000000001</v>
      </c>
      <c r="AB27" s="26">
        <v>881.6</v>
      </c>
      <c r="AC27" s="26">
        <v>1020.56</v>
      </c>
      <c r="AD27" s="26">
        <v>629.98</v>
      </c>
      <c r="AE27" s="26">
        <v>729.3</v>
      </c>
      <c r="AF27" s="26">
        <v>974.79</v>
      </c>
      <c r="AG27" s="26">
        <v>1128.44</v>
      </c>
      <c r="AH27" s="26">
        <v>696.57</v>
      </c>
      <c r="AI27" s="26">
        <v>806.39</v>
      </c>
      <c r="AJ27" s="26">
        <v>1928.59</v>
      </c>
      <c r="AK27" s="26">
        <v>1999.82</v>
      </c>
      <c r="AL27" s="26">
        <v>1252.8499999999999</v>
      </c>
      <c r="AM27" s="26">
        <v>1066.21</v>
      </c>
      <c r="AN27" s="55"/>
      <c r="AO27" s="28">
        <f>+HLOOKUP($AB$3,$X$19:$AI$29,9,0)</f>
        <v>1961.8</v>
      </c>
      <c r="AP27" s="28">
        <f>+HLOOKUP($AB$3,$AB$19:$AM$29,9,0)</f>
        <v>1999.82</v>
      </c>
      <c r="AQ27" s="55"/>
      <c r="AR27" s="28">
        <f t="shared" si="7"/>
        <v>0</v>
      </c>
      <c r="AS27" s="28">
        <f t="shared" si="8"/>
        <v>0</v>
      </c>
    </row>
    <row r="28" spans="1:45" ht="15.75" hidden="1" customHeight="1" x14ac:dyDescent="0.3">
      <c r="A28" s="23" t="s">
        <v>4</v>
      </c>
      <c r="K28" s="40"/>
      <c r="L28" s="40"/>
      <c r="X28" s="26">
        <v>2373.4</v>
      </c>
      <c r="Y28" s="26">
        <v>2547.9899999999998</v>
      </c>
      <c r="Z28" s="26">
        <v>1881.92</v>
      </c>
      <c r="AA28" s="26">
        <v>1454.21</v>
      </c>
      <c r="AB28" s="26">
        <v>1145.02</v>
      </c>
      <c r="AC28" s="26">
        <v>1325.52</v>
      </c>
      <c r="AD28" s="26">
        <v>818.22</v>
      </c>
      <c r="AE28" s="26">
        <v>947.21</v>
      </c>
      <c r="AF28" s="26">
        <v>1266.06</v>
      </c>
      <c r="AG28" s="26">
        <v>1465.63</v>
      </c>
      <c r="AH28" s="26">
        <v>904.7</v>
      </c>
      <c r="AI28" s="26">
        <v>1047.3399999999999</v>
      </c>
      <c r="AJ28" s="26">
        <v>2504.85</v>
      </c>
      <c r="AK28" s="26">
        <v>2597.37</v>
      </c>
      <c r="AL28" s="26">
        <v>1627.19</v>
      </c>
      <c r="AM28" s="26">
        <v>1384.8</v>
      </c>
      <c r="AN28" s="55"/>
      <c r="AO28" s="28">
        <f>+HLOOKUP($AB$3,$X$19:$AI$29,10,0)</f>
        <v>2547.9899999999998</v>
      </c>
      <c r="AP28" s="28">
        <f>+HLOOKUP($AB$3,$AB$19:$AM$29,10,0)</f>
        <v>2597.37</v>
      </c>
      <c r="AQ28" s="55"/>
      <c r="AR28" s="28">
        <f t="shared" si="7"/>
        <v>0</v>
      </c>
      <c r="AS28" s="28">
        <f t="shared" si="8"/>
        <v>0</v>
      </c>
    </row>
    <row r="29" spans="1:45" ht="15.75" hidden="1" customHeight="1" x14ac:dyDescent="0.3">
      <c r="A29" s="23" t="s">
        <v>25</v>
      </c>
      <c r="K29" s="40"/>
      <c r="L29" s="40"/>
      <c r="X29" s="27">
        <v>3082.57</v>
      </c>
      <c r="Y29" s="27">
        <v>3309.33</v>
      </c>
      <c r="Z29" s="27">
        <v>2444.2399999999998</v>
      </c>
      <c r="AA29" s="27">
        <v>1888.73</v>
      </c>
      <c r="AB29" s="27">
        <v>1487.14</v>
      </c>
      <c r="AC29" s="27">
        <v>1721.56</v>
      </c>
      <c r="AD29" s="27">
        <v>1062.69</v>
      </c>
      <c r="AE29" s="27">
        <v>1230.25</v>
      </c>
      <c r="AF29" s="27">
        <v>1644.34</v>
      </c>
      <c r="AG29" s="27">
        <v>1903.54</v>
      </c>
      <c r="AH29" s="27">
        <v>1175.02</v>
      </c>
      <c r="AI29" s="27">
        <v>1360.29</v>
      </c>
      <c r="AJ29" s="27">
        <v>3253.3</v>
      </c>
      <c r="AK29" s="27">
        <v>3373.46</v>
      </c>
      <c r="AL29" s="27">
        <v>2113.39</v>
      </c>
      <c r="AM29" s="27">
        <v>1798.57</v>
      </c>
      <c r="AN29" s="55"/>
      <c r="AO29" s="28">
        <f>+HLOOKUP($AB$3,$X$19:$AI$29,11,0)</f>
        <v>3309.33</v>
      </c>
      <c r="AP29" s="28">
        <f>+HLOOKUP($AB$3,$AB$19:$AM$29,11,0)</f>
        <v>3373.46</v>
      </c>
      <c r="AQ29" s="55"/>
      <c r="AR29" s="28">
        <f t="shared" si="7"/>
        <v>3309.33</v>
      </c>
      <c r="AS29" s="28">
        <f t="shared" si="8"/>
        <v>0</v>
      </c>
    </row>
    <row r="30" spans="1:45" ht="15.75" hidden="1" customHeight="1" x14ac:dyDescent="0.3">
      <c r="K30" s="40"/>
      <c r="L30" s="40"/>
      <c r="Z30" s="15"/>
      <c r="AA30" s="15"/>
      <c r="AO30" s="28"/>
      <c r="AP30" s="28"/>
    </row>
    <row r="31" spans="1:45" ht="15.75" hidden="1" customHeight="1" x14ac:dyDescent="0.3">
      <c r="K31" s="40"/>
      <c r="L31" s="40"/>
      <c r="Z31" s="15"/>
      <c r="AA31" s="15"/>
      <c r="AO31" s="28"/>
      <c r="AP31" s="28"/>
    </row>
    <row r="32" spans="1:45" ht="15.75" hidden="1" customHeight="1" x14ac:dyDescent="0.3">
      <c r="K32" s="40"/>
      <c r="L32" s="40"/>
      <c r="Z32" s="15"/>
      <c r="AA32" s="15"/>
      <c r="AO32" s="28"/>
      <c r="AP32" s="28"/>
    </row>
    <row r="33" spans="11:42" ht="15.75" hidden="1" customHeight="1" x14ac:dyDescent="0.3">
      <c r="K33" s="40"/>
      <c r="L33" s="40"/>
      <c r="Z33" s="15"/>
      <c r="AA33" s="15"/>
      <c r="AO33" s="28"/>
      <c r="AP33" s="28"/>
    </row>
    <row r="34" spans="11:42" ht="15.75" hidden="1" customHeight="1" x14ac:dyDescent="0.3">
      <c r="K34" s="40"/>
      <c r="L34" s="40"/>
      <c r="Z34" s="15"/>
      <c r="AA34" s="15"/>
      <c r="AO34" s="28"/>
      <c r="AP34" s="28"/>
    </row>
    <row r="35" spans="11:42" ht="15.75" hidden="1" customHeight="1" x14ac:dyDescent="0.3">
      <c r="K35" s="40"/>
      <c r="L35" s="40"/>
      <c r="Z35" s="15"/>
      <c r="AA35" s="15"/>
      <c r="AO35" s="28"/>
      <c r="AP35" s="28"/>
    </row>
    <row r="36" spans="11:42" ht="15.75" hidden="1" customHeight="1" x14ac:dyDescent="0.3">
      <c r="K36" s="40"/>
      <c r="L36" s="40"/>
      <c r="Z36" s="15"/>
      <c r="AA36" s="15"/>
      <c r="AO36" s="28"/>
      <c r="AP36" s="28"/>
    </row>
    <row r="37" spans="11:42" ht="15.75" hidden="1" customHeight="1" x14ac:dyDescent="0.3">
      <c r="K37" s="40"/>
      <c r="L37" s="40"/>
      <c r="Z37" s="15"/>
      <c r="AA37" s="15"/>
      <c r="AO37" s="28"/>
      <c r="AP37" s="28"/>
    </row>
    <row r="38" spans="11:42" ht="15.75" hidden="1" customHeight="1" x14ac:dyDescent="0.3">
      <c r="K38" s="40"/>
      <c r="L38" s="40"/>
      <c r="Z38" s="15"/>
      <c r="AA38" s="15"/>
      <c r="AO38" s="28"/>
      <c r="AP38" s="28"/>
    </row>
    <row r="39" spans="11:42" ht="15.75" hidden="1" customHeight="1" x14ac:dyDescent="0.3">
      <c r="K39" s="40"/>
      <c r="L39" s="40"/>
      <c r="Z39" s="15"/>
      <c r="AA39" s="15"/>
      <c r="AO39" s="28"/>
      <c r="AP39" s="28"/>
    </row>
    <row r="40" spans="11:42" ht="15.75" hidden="1" customHeight="1" x14ac:dyDescent="0.3">
      <c r="K40" s="40"/>
      <c r="L40" s="40"/>
      <c r="Z40" s="15"/>
      <c r="AA40" s="15"/>
      <c r="AO40" s="28"/>
      <c r="AP40" s="28"/>
    </row>
    <row r="41" spans="11:42" ht="15.75" hidden="1" customHeight="1" x14ac:dyDescent="0.3">
      <c r="K41" s="40"/>
      <c r="L41" s="40"/>
      <c r="Z41" s="15"/>
      <c r="AA41" s="15"/>
      <c r="AO41" s="28"/>
      <c r="AP41" s="28"/>
    </row>
    <row r="42" spans="11:42" ht="15.75" hidden="1" customHeight="1" x14ac:dyDescent="0.3">
      <c r="K42" s="40"/>
      <c r="L42" s="40"/>
      <c r="Z42" s="15"/>
      <c r="AA42" s="15"/>
      <c r="AO42" s="28"/>
      <c r="AP42" s="28"/>
    </row>
    <row r="43" spans="11:42" ht="15.75" hidden="1" customHeight="1" x14ac:dyDescent="0.3">
      <c r="K43" s="40"/>
      <c r="L43" s="40"/>
      <c r="Z43" s="15"/>
      <c r="AA43" s="15"/>
      <c r="AO43" s="28"/>
      <c r="AP43" s="28"/>
    </row>
    <row r="44" spans="11:42" ht="15.75" hidden="1" customHeight="1" x14ac:dyDescent="0.3">
      <c r="K44" s="40"/>
      <c r="L44" s="40"/>
      <c r="Z44" s="15"/>
      <c r="AA44" s="15"/>
      <c r="AO44" s="28"/>
      <c r="AP44" s="28"/>
    </row>
    <row r="45" spans="11:42" ht="15.75" hidden="1" customHeight="1" x14ac:dyDescent="0.3">
      <c r="K45" s="40"/>
      <c r="L45" s="40"/>
      <c r="Z45" s="15"/>
      <c r="AA45" s="15"/>
      <c r="AO45" s="28"/>
      <c r="AP45" s="28"/>
    </row>
    <row r="46" spans="11:42" ht="15.75" hidden="1" customHeight="1" x14ac:dyDescent="0.3">
      <c r="K46" s="40"/>
      <c r="L46" s="40"/>
      <c r="Z46" s="15"/>
      <c r="AA46" s="15"/>
      <c r="AO46" s="28"/>
      <c r="AP46" s="28"/>
    </row>
    <row r="47" spans="11:42" ht="15.75" hidden="1" customHeight="1" x14ac:dyDescent="0.3">
      <c r="K47" s="40"/>
      <c r="L47" s="40"/>
      <c r="Z47" s="15"/>
      <c r="AA47" s="15"/>
      <c r="AO47" s="28"/>
      <c r="AP47" s="28"/>
    </row>
    <row r="48" spans="11:42" ht="15.75" hidden="1" customHeight="1" x14ac:dyDescent="0.3">
      <c r="K48" s="40"/>
      <c r="L48" s="40"/>
      <c r="Z48" s="15"/>
      <c r="AA48" s="15"/>
      <c r="AO48" s="28"/>
      <c r="AP48" s="28"/>
    </row>
    <row r="49" spans="11:42" ht="15.75" hidden="1" customHeight="1" x14ac:dyDescent="0.3">
      <c r="K49" s="40"/>
      <c r="L49" s="40"/>
      <c r="Z49" s="15"/>
      <c r="AA49" s="15"/>
      <c r="AO49" s="28"/>
      <c r="AP49" s="28"/>
    </row>
    <row r="50" spans="11:42" ht="15.75" hidden="1" customHeight="1" x14ac:dyDescent="0.3">
      <c r="K50" s="40"/>
      <c r="L50" s="40"/>
      <c r="Z50" s="15"/>
      <c r="AA50" s="15"/>
      <c r="AO50" s="28"/>
      <c r="AP50" s="28"/>
    </row>
    <row r="51" spans="11:42" ht="15.75" hidden="1" customHeight="1" x14ac:dyDescent="0.3">
      <c r="K51" s="40"/>
      <c r="L51" s="40"/>
      <c r="Z51" s="15"/>
      <c r="AA51" s="15"/>
      <c r="AO51" s="28"/>
      <c r="AP51" s="28"/>
    </row>
    <row r="52" spans="11:42" ht="15.75" hidden="1" customHeight="1" x14ac:dyDescent="0.3">
      <c r="K52" s="40"/>
      <c r="L52" s="40"/>
      <c r="Z52" s="15"/>
      <c r="AA52" s="15"/>
      <c r="AO52" s="28"/>
      <c r="AP52" s="28"/>
    </row>
    <row r="53" spans="11:42" ht="15.75" hidden="1" customHeight="1" x14ac:dyDescent="0.3">
      <c r="K53" s="40"/>
      <c r="L53" s="40"/>
      <c r="Z53" s="15"/>
      <c r="AA53" s="15"/>
      <c r="AO53" s="28"/>
      <c r="AP53" s="28"/>
    </row>
    <row r="54" spans="11:42" ht="15.75" hidden="1" customHeight="1" x14ac:dyDescent="0.3">
      <c r="K54" s="40"/>
      <c r="L54" s="40"/>
      <c r="Z54" s="15"/>
      <c r="AA54" s="15"/>
      <c r="AO54" s="28"/>
      <c r="AP54" s="28"/>
    </row>
    <row r="55" spans="11:42" ht="15.75" hidden="1" customHeight="1" x14ac:dyDescent="0.3">
      <c r="K55" s="40"/>
      <c r="L55" s="40"/>
      <c r="Z55" s="15"/>
      <c r="AA55" s="15"/>
      <c r="AO55" s="28"/>
      <c r="AP55" s="28"/>
    </row>
    <row r="56" spans="11:42" ht="15.75" hidden="1" customHeight="1" x14ac:dyDescent="0.3">
      <c r="K56" s="40"/>
      <c r="L56" s="40"/>
      <c r="Z56" s="15"/>
      <c r="AA56" s="15"/>
      <c r="AO56" s="28"/>
      <c r="AP56" s="28"/>
    </row>
    <row r="57" spans="11:42" ht="15.75" hidden="1" customHeight="1" x14ac:dyDescent="0.3">
      <c r="K57" s="40"/>
      <c r="L57" s="40"/>
      <c r="Z57" s="15"/>
      <c r="AA57" s="15"/>
      <c r="AO57" s="28"/>
      <c r="AP57" s="28"/>
    </row>
    <row r="58" spans="11:42" ht="15.75" hidden="1" customHeight="1" x14ac:dyDescent="0.3">
      <c r="K58" s="40"/>
      <c r="L58" s="40"/>
      <c r="Z58" s="15"/>
      <c r="AA58" s="15"/>
      <c r="AO58" s="28"/>
      <c r="AP58" s="28"/>
    </row>
    <row r="59" spans="11:42" ht="15.75" hidden="1" customHeight="1" x14ac:dyDescent="0.3">
      <c r="K59" s="40"/>
      <c r="L59" s="40"/>
      <c r="Z59" s="15"/>
      <c r="AA59" s="15"/>
      <c r="AO59" s="28"/>
      <c r="AP59" s="28"/>
    </row>
    <row r="60" spans="11:42" ht="15.75" hidden="1" customHeight="1" x14ac:dyDescent="0.3">
      <c r="K60" s="40"/>
      <c r="L60" s="40"/>
      <c r="Z60" s="15"/>
      <c r="AA60" s="15"/>
      <c r="AO60" s="28"/>
      <c r="AP60" s="28"/>
    </row>
    <row r="61" spans="11:42" ht="15.75" hidden="1" customHeight="1" x14ac:dyDescent="0.3">
      <c r="K61" s="40"/>
      <c r="L61" s="40"/>
      <c r="Z61" s="15"/>
      <c r="AA61" s="15"/>
      <c r="AO61" s="28"/>
      <c r="AP61" s="28"/>
    </row>
    <row r="62" spans="11:42" ht="15.75" hidden="1" customHeight="1" x14ac:dyDescent="0.3">
      <c r="K62" s="40"/>
      <c r="L62" s="40"/>
      <c r="Z62" s="15"/>
      <c r="AA62" s="15"/>
      <c r="AO62" s="28"/>
      <c r="AP62" s="28"/>
    </row>
    <row r="63" spans="11:42" ht="15.75" hidden="1" customHeight="1" x14ac:dyDescent="0.3">
      <c r="K63" s="40"/>
      <c r="L63" s="40"/>
      <c r="Z63" s="15"/>
      <c r="AA63" s="15"/>
      <c r="AO63" s="28"/>
      <c r="AP63" s="28"/>
    </row>
    <row r="64" spans="11:42" ht="15.75" hidden="1" customHeight="1" x14ac:dyDescent="0.3">
      <c r="K64" s="40"/>
      <c r="L64" s="40"/>
      <c r="Z64" s="15"/>
      <c r="AA64" s="15"/>
      <c r="AO64" s="28"/>
      <c r="AP64" s="28"/>
    </row>
    <row r="65" spans="11:42" ht="15.75" hidden="1" customHeight="1" x14ac:dyDescent="0.3">
      <c r="K65" s="40"/>
      <c r="L65" s="40"/>
      <c r="Z65" s="15"/>
      <c r="AA65" s="15"/>
      <c r="AO65" s="28"/>
      <c r="AP65" s="28"/>
    </row>
    <row r="66" spans="11:42" ht="15.75" hidden="1" customHeight="1" x14ac:dyDescent="0.3">
      <c r="K66" s="40"/>
      <c r="L66" s="40"/>
      <c r="Z66" s="15"/>
      <c r="AA66" s="15"/>
      <c r="AO66" s="28"/>
      <c r="AP66" s="28"/>
    </row>
    <row r="67" spans="11:42" ht="15.75" hidden="1" customHeight="1" x14ac:dyDescent="0.3">
      <c r="K67" s="40"/>
      <c r="L67" s="40"/>
      <c r="Z67" s="15"/>
      <c r="AA67" s="15"/>
      <c r="AO67" s="28"/>
      <c r="AP67" s="28"/>
    </row>
    <row r="68" spans="11:42" ht="15.75" hidden="1" customHeight="1" x14ac:dyDescent="0.3">
      <c r="K68" s="40"/>
      <c r="L68" s="40"/>
      <c r="Z68" s="15"/>
      <c r="AA68" s="15"/>
      <c r="AO68" s="28"/>
      <c r="AP68" s="28"/>
    </row>
    <row r="69" spans="11:42" ht="15.75" hidden="1" customHeight="1" x14ac:dyDescent="0.3">
      <c r="K69" s="40"/>
      <c r="L69" s="40"/>
      <c r="Z69" s="15"/>
      <c r="AA69" s="15"/>
      <c r="AO69" s="28"/>
      <c r="AP69" s="28"/>
    </row>
    <row r="70" spans="11:42" ht="15.75" hidden="1" customHeight="1" x14ac:dyDescent="0.3">
      <c r="K70" s="40"/>
      <c r="L70" s="40"/>
      <c r="Z70" s="15"/>
      <c r="AA70" s="15"/>
      <c r="AO70" s="28"/>
      <c r="AP70" s="28"/>
    </row>
    <row r="71" spans="11:42" ht="15.75" hidden="1" customHeight="1" x14ac:dyDescent="0.3">
      <c r="K71" s="40"/>
      <c r="L71" s="40"/>
      <c r="Z71" s="15"/>
      <c r="AA71" s="15"/>
      <c r="AO71" s="28"/>
      <c r="AP71" s="28"/>
    </row>
    <row r="72" spans="11:42" ht="15.75" hidden="1" customHeight="1" x14ac:dyDescent="0.3">
      <c r="K72" s="40"/>
      <c r="L72" s="40"/>
      <c r="Z72" s="15"/>
      <c r="AA72" s="15"/>
      <c r="AO72" s="28"/>
      <c r="AP72" s="28"/>
    </row>
    <row r="73" spans="11:42" ht="15.75" hidden="1" customHeight="1" x14ac:dyDescent="0.3">
      <c r="K73" s="40"/>
      <c r="L73" s="40"/>
      <c r="Z73" s="15"/>
      <c r="AA73" s="15"/>
      <c r="AO73" s="28"/>
      <c r="AP73" s="28"/>
    </row>
    <row r="74" spans="11:42" ht="15.75" hidden="1" customHeight="1" x14ac:dyDescent="0.3">
      <c r="K74" s="40"/>
      <c r="L74" s="40"/>
      <c r="Z74" s="15"/>
      <c r="AA74" s="15"/>
      <c r="AO74" s="28"/>
      <c r="AP74" s="28"/>
    </row>
    <row r="75" spans="11:42" ht="15.75" hidden="1" customHeight="1" x14ac:dyDescent="0.3">
      <c r="K75" s="40"/>
      <c r="L75" s="40"/>
      <c r="Z75" s="15"/>
      <c r="AA75" s="15"/>
      <c r="AO75" s="28"/>
      <c r="AP75" s="28"/>
    </row>
    <row r="76" spans="11:42" ht="15.75" hidden="1" customHeight="1" x14ac:dyDescent="0.3">
      <c r="K76" s="40"/>
      <c r="L76" s="40"/>
      <c r="Z76" s="15"/>
      <c r="AA76" s="15"/>
      <c r="AO76" s="28"/>
      <c r="AP76" s="28"/>
    </row>
    <row r="77" spans="11:42" ht="15.75" hidden="1" customHeight="1" x14ac:dyDescent="0.3">
      <c r="K77" s="40"/>
      <c r="L77" s="40"/>
      <c r="Z77" s="15"/>
      <c r="AA77" s="15"/>
      <c r="AO77" s="28"/>
      <c r="AP77" s="28"/>
    </row>
    <row r="78" spans="11:42" ht="15.75" hidden="1" customHeight="1" x14ac:dyDescent="0.3">
      <c r="K78" s="40"/>
      <c r="L78" s="40"/>
      <c r="Z78" s="15"/>
      <c r="AA78" s="15"/>
      <c r="AO78" s="28"/>
      <c r="AP78" s="28"/>
    </row>
    <row r="79" spans="11:42" ht="15.75" hidden="1" customHeight="1" x14ac:dyDescent="0.3">
      <c r="K79" s="40"/>
      <c r="L79" s="40"/>
      <c r="Z79" s="15"/>
      <c r="AA79" s="15"/>
      <c r="AO79" s="28"/>
      <c r="AP79" s="28"/>
    </row>
    <row r="80" spans="11:42" ht="15.75" hidden="1" customHeight="1" x14ac:dyDescent="0.3">
      <c r="K80" s="40"/>
      <c r="L80" s="40"/>
      <c r="Z80" s="15"/>
      <c r="AA80" s="15"/>
      <c r="AO80" s="28"/>
      <c r="AP80" s="28"/>
    </row>
    <row r="81" spans="11:42" ht="15.75" hidden="1" customHeight="1" x14ac:dyDescent="0.3">
      <c r="K81" s="40"/>
      <c r="L81" s="40"/>
      <c r="Z81" s="15"/>
      <c r="AA81" s="15"/>
      <c r="AO81" s="28"/>
      <c r="AP81" s="28"/>
    </row>
    <row r="82" spans="11:42" ht="15.75" hidden="1" customHeight="1" x14ac:dyDescent="0.3">
      <c r="K82" s="40"/>
      <c r="L82" s="40"/>
      <c r="Z82" s="15"/>
      <c r="AA82" s="15"/>
      <c r="AO82" s="28"/>
      <c r="AP82" s="28"/>
    </row>
    <row r="83" spans="11:42" ht="15.75" hidden="1" customHeight="1" x14ac:dyDescent="0.3">
      <c r="K83" s="40"/>
      <c r="L83" s="40"/>
      <c r="Z83" s="15"/>
      <c r="AA83" s="15"/>
      <c r="AO83" s="28"/>
      <c r="AP83" s="28"/>
    </row>
    <row r="84" spans="11:42" ht="15.75" hidden="1" customHeight="1" x14ac:dyDescent="0.3">
      <c r="K84" s="40"/>
      <c r="L84" s="40"/>
      <c r="Z84" s="15"/>
      <c r="AA84" s="15"/>
      <c r="AO84" s="28"/>
      <c r="AP84" s="28"/>
    </row>
    <row r="85" spans="11:42" ht="15.75" hidden="1" customHeight="1" x14ac:dyDescent="0.3">
      <c r="K85" s="40"/>
      <c r="L85" s="40"/>
      <c r="Z85" s="15"/>
      <c r="AA85" s="15"/>
      <c r="AO85" s="28"/>
      <c r="AP85" s="28"/>
    </row>
    <row r="86" spans="11:42" ht="15.75" hidden="1" customHeight="1" x14ac:dyDescent="0.3">
      <c r="K86" s="40"/>
      <c r="L86" s="40"/>
      <c r="Z86" s="15"/>
      <c r="AA86" s="15"/>
      <c r="AO86" s="28"/>
      <c r="AP86" s="28"/>
    </row>
    <row r="87" spans="11:42" ht="15.75" hidden="1" customHeight="1" x14ac:dyDescent="0.3">
      <c r="K87" s="40"/>
      <c r="L87" s="40"/>
      <c r="Z87" s="15"/>
      <c r="AA87" s="15"/>
      <c r="AO87" s="28"/>
      <c r="AP87" s="28"/>
    </row>
    <row r="88" spans="11:42" ht="15.75" hidden="1" customHeight="1" x14ac:dyDescent="0.3">
      <c r="K88" s="40"/>
      <c r="L88" s="40"/>
      <c r="Z88" s="15"/>
      <c r="AA88" s="15"/>
      <c r="AO88" s="28"/>
      <c r="AP88" s="28"/>
    </row>
    <row r="89" spans="11:42" ht="15.75" hidden="1" customHeight="1" x14ac:dyDescent="0.3">
      <c r="K89" s="40"/>
      <c r="L89" s="40"/>
      <c r="Z89" s="15"/>
      <c r="AA89" s="15"/>
      <c r="AO89" s="28"/>
      <c r="AP89" s="28"/>
    </row>
    <row r="90" spans="11:42" ht="15.75" hidden="1" customHeight="1" x14ac:dyDescent="0.3">
      <c r="K90" s="40"/>
      <c r="L90" s="40"/>
      <c r="Z90" s="15"/>
      <c r="AA90" s="15"/>
      <c r="AO90" s="28"/>
      <c r="AP90" s="28"/>
    </row>
    <row r="91" spans="11:42" ht="15.75" hidden="1" customHeight="1" x14ac:dyDescent="0.3">
      <c r="K91" s="40"/>
      <c r="L91" s="40"/>
      <c r="Z91" s="15"/>
      <c r="AA91" s="15"/>
      <c r="AO91" s="28"/>
      <c r="AP91" s="28"/>
    </row>
    <row r="92" spans="11:42" ht="15.75" hidden="1" customHeight="1" x14ac:dyDescent="0.3">
      <c r="K92" s="40"/>
      <c r="L92" s="40"/>
      <c r="Z92" s="15"/>
      <c r="AA92" s="15"/>
      <c r="AO92" s="28"/>
      <c r="AP92" s="28"/>
    </row>
    <row r="93" spans="11:42" ht="15.75" hidden="1" customHeight="1" x14ac:dyDescent="0.3">
      <c r="K93" s="40"/>
      <c r="L93" s="40"/>
      <c r="Z93" s="15"/>
      <c r="AA93" s="15"/>
      <c r="AO93" s="28"/>
      <c r="AP93" s="28"/>
    </row>
    <row r="94" spans="11:42" ht="15.75" hidden="1" customHeight="1" x14ac:dyDescent="0.3">
      <c r="K94" s="40"/>
      <c r="L94" s="40"/>
      <c r="Z94" s="15"/>
      <c r="AA94" s="15"/>
      <c r="AO94" s="28"/>
      <c r="AP94" s="28"/>
    </row>
    <row r="95" spans="11:42" ht="15.75" hidden="1" customHeight="1" x14ac:dyDescent="0.3">
      <c r="K95" s="40"/>
      <c r="L95" s="40"/>
      <c r="Z95" s="15"/>
      <c r="AA95" s="15"/>
      <c r="AO95" s="28"/>
      <c r="AP95" s="28"/>
    </row>
    <row r="96" spans="11:42" ht="15.75" hidden="1" customHeight="1" x14ac:dyDescent="0.3">
      <c r="K96" s="40"/>
      <c r="L96" s="40"/>
      <c r="Z96" s="15"/>
      <c r="AA96" s="15"/>
      <c r="AO96" s="28"/>
      <c r="AP96" s="28"/>
    </row>
    <row r="97" spans="11:42" ht="15.75" hidden="1" customHeight="1" x14ac:dyDescent="0.3">
      <c r="K97" s="40"/>
      <c r="L97" s="40"/>
      <c r="Z97" s="15"/>
      <c r="AA97" s="15"/>
      <c r="AO97" s="28"/>
      <c r="AP97" s="28"/>
    </row>
    <row r="98" spans="11:42" ht="15.75" hidden="1" customHeight="1" x14ac:dyDescent="0.3">
      <c r="K98" s="40"/>
      <c r="L98" s="40"/>
      <c r="Z98" s="15"/>
      <c r="AA98" s="15"/>
      <c r="AO98" s="28"/>
      <c r="AP98" s="28"/>
    </row>
    <row r="99" spans="11:42" ht="15.75" hidden="1" customHeight="1" x14ac:dyDescent="0.3">
      <c r="K99" s="40"/>
      <c r="L99" s="40"/>
      <c r="Z99" s="15"/>
      <c r="AA99" s="15"/>
      <c r="AO99" s="28"/>
      <c r="AP99" s="28"/>
    </row>
    <row r="100" spans="11:42" ht="15.75" hidden="1" customHeight="1" x14ac:dyDescent="0.3">
      <c r="K100" s="40"/>
      <c r="L100" s="40"/>
      <c r="Z100" s="15"/>
      <c r="AA100" s="15"/>
      <c r="AO100" s="28"/>
      <c r="AP100" s="28"/>
    </row>
    <row r="101" spans="11:42" ht="15.75" hidden="1" customHeight="1" x14ac:dyDescent="0.3">
      <c r="K101" s="40"/>
      <c r="L101" s="40"/>
      <c r="Z101" s="15"/>
      <c r="AA101" s="15"/>
      <c r="AO101" s="28"/>
      <c r="AP101" s="28"/>
    </row>
    <row r="102" spans="11:42" ht="15.75" hidden="1" customHeight="1" x14ac:dyDescent="0.3">
      <c r="K102" s="40"/>
      <c r="L102" s="40"/>
      <c r="Z102" s="15"/>
      <c r="AA102" s="15"/>
      <c r="AO102" s="28"/>
      <c r="AP102" s="28"/>
    </row>
    <row r="103" spans="11:42" ht="15.75" hidden="1" customHeight="1" x14ac:dyDescent="0.3">
      <c r="K103" s="40"/>
      <c r="L103" s="40"/>
      <c r="Z103" s="15"/>
      <c r="AA103" s="15"/>
      <c r="AO103" s="28"/>
      <c r="AP103" s="28"/>
    </row>
    <row r="104" spans="11:42" ht="15.75" hidden="1" customHeight="1" x14ac:dyDescent="0.3">
      <c r="K104" s="40"/>
      <c r="L104" s="40"/>
      <c r="Z104" s="15"/>
      <c r="AA104" s="15"/>
      <c r="AO104" s="28"/>
      <c r="AP104" s="28"/>
    </row>
    <row r="105" spans="11:42" ht="15.75" hidden="1" customHeight="1" x14ac:dyDescent="0.3">
      <c r="K105" s="40"/>
      <c r="L105" s="40"/>
      <c r="Z105" s="15"/>
      <c r="AA105" s="15"/>
      <c r="AO105" s="28"/>
      <c r="AP105" s="28"/>
    </row>
    <row r="106" spans="11:42" ht="15.75" hidden="1" customHeight="1" x14ac:dyDescent="0.3">
      <c r="K106" s="40"/>
      <c r="L106" s="40"/>
      <c r="Z106" s="15"/>
      <c r="AA106" s="15"/>
      <c r="AO106" s="28"/>
      <c r="AP106" s="28"/>
    </row>
    <row r="107" spans="11:42" ht="15.75" hidden="1" customHeight="1" x14ac:dyDescent="0.3">
      <c r="K107" s="40"/>
      <c r="L107" s="40"/>
      <c r="Z107" s="15"/>
      <c r="AA107" s="15"/>
      <c r="AO107" s="28"/>
      <c r="AP107" s="28"/>
    </row>
    <row r="108" spans="11:42" ht="15.75" hidden="1" customHeight="1" x14ac:dyDescent="0.3">
      <c r="K108" s="40"/>
      <c r="L108" s="40"/>
      <c r="Z108" s="15"/>
      <c r="AA108" s="15"/>
      <c r="AO108" s="28"/>
      <c r="AP108" s="28"/>
    </row>
    <row r="109" spans="11:42" ht="15.75" hidden="1" customHeight="1" x14ac:dyDescent="0.3">
      <c r="K109" s="40"/>
      <c r="L109" s="40"/>
      <c r="Z109" s="15"/>
      <c r="AA109" s="15"/>
      <c r="AO109" s="28"/>
      <c r="AP109" s="28"/>
    </row>
    <row r="110" spans="11:42" ht="15.75" hidden="1" customHeight="1" x14ac:dyDescent="0.3">
      <c r="K110" s="40"/>
      <c r="L110" s="40"/>
      <c r="Z110" s="15"/>
      <c r="AA110" s="15"/>
      <c r="AO110" s="28"/>
      <c r="AP110" s="28"/>
    </row>
    <row r="111" spans="11:42" ht="15.75" hidden="1" customHeight="1" x14ac:dyDescent="0.3">
      <c r="K111" s="40"/>
      <c r="L111" s="40"/>
      <c r="Z111" s="15"/>
      <c r="AA111" s="15"/>
      <c r="AO111" s="28"/>
      <c r="AP111" s="28"/>
    </row>
    <row r="112" spans="11:42" ht="15.75" hidden="1" customHeight="1" x14ac:dyDescent="0.3">
      <c r="K112" s="40"/>
      <c r="L112" s="40"/>
      <c r="Z112" s="15"/>
      <c r="AA112" s="15"/>
      <c r="AO112" s="28"/>
      <c r="AP112" s="28"/>
    </row>
    <row r="113" spans="11:42" ht="15.75" hidden="1" customHeight="1" x14ac:dyDescent="0.3">
      <c r="K113" s="40"/>
      <c r="L113" s="40"/>
      <c r="Z113" s="15"/>
      <c r="AA113" s="15"/>
      <c r="AO113" s="28"/>
      <c r="AP113" s="28"/>
    </row>
    <row r="114" spans="11:42" ht="15.75" hidden="1" customHeight="1" x14ac:dyDescent="0.3">
      <c r="K114" s="40"/>
      <c r="L114" s="40"/>
      <c r="Z114" s="15"/>
      <c r="AA114" s="15"/>
      <c r="AO114" s="28"/>
      <c r="AP114" s="28"/>
    </row>
    <row r="115" spans="11:42" ht="15.75" hidden="1" customHeight="1" x14ac:dyDescent="0.3">
      <c r="K115" s="40"/>
      <c r="L115" s="40"/>
      <c r="Z115" s="15"/>
      <c r="AA115" s="15"/>
      <c r="AO115" s="28"/>
      <c r="AP115" s="28"/>
    </row>
    <row r="116" spans="11:42" ht="15.75" hidden="1" customHeight="1" x14ac:dyDescent="0.3">
      <c r="K116" s="40"/>
      <c r="L116" s="40"/>
      <c r="Z116" s="15"/>
      <c r="AA116" s="15"/>
      <c r="AO116" s="28"/>
      <c r="AP116" s="28"/>
    </row>
    <row r="117" spans="11:42" ht="15.75" hidden="1" customHeight="1" x14ac:dyDescent="0.3">
      <c r="K117" s="40"/>
      <c r="L117" s="40"/>
      <c r="Z117" s="15"/>
      <c r="AA117" s="15"/>
      <c r="AO117" s="28"/>
      <c r="AP117" s="28"/>
    </row>
    <row r="118" spans="11:42" ht="15.75" hidden="1" customHeight="1" x14ac:dyDescent="0.3">
      <c r="K118" s="40"/>
      <c r="L118" s="40"/>
      <c r="Z118" s="15"/>
      <c r="AA118" s="15"/>
      <c r="AO118" s="28"/>
      <c r="AP118" s="28"/>
    </row>
    <row r="119" spans="11:42" ht="15.75" hidden="1" customHeight="1" x14ac:dyDescent="0.3">
      <c r="K119" s="40"/>
      <c r="L119" s="40"/>
      <c r="Z119" s="15"/>
      <c r="AA119" s="15"/>
      <c r="AO119" s="28"/>
      <c r="AP119" s="28"/>
    </row>
    <row r="120" spans="11:42" ht="15.75" hidden="1" customHeight="1" x14ac:dyDescent="0.3">
      <c r="K120" s="40"/>
      <c r="L120" s="40"/>
      <c r="Z120" s="15"/>
      <c r="AA120" s="15"/>
      <c r="AO120" s="28"/>
      <c r="AP120" s="28"/>
    </row>
    <row r="121" spans="11:42" ht="15.75" hidden="1" customHeight="1" x14ac:dyDescent="0.3">
      <c r="K121" s="40"/>
      <c r="L121" s="40"/>
      <c r="Z121" s="15"/>
      <c r="AA121" s="15"/>
      <c r="AO121" s="28"/>
      <c r="AP121" s="28"/>
    </row>
    <row r="122" spans="11:42" ht="15.75" hidden="1" customHeight="1" x14ac:dyDescent="0.3">
      <c r="K122" s="40"/>
      <c r="L122" s="40"/>
      <c r="Z122" s="15"/>
      <c r="AA122" s="15"/>
      <c r="AO122" s="28"/>
      <c r="AP122" s="28"/>
    </row>
    <row r="123" spans="11:42" ht="15.75" hidden="1" customHeight="1" x14ac:dyDescent="0.3">
      <c r="K123" s="40"/>
      <c r="L123" s="40"/>
      <c r="Z123" s="15"/>
      <c r="AA123" s="15"/>
      <c r="AO123" s="28"/>
      <c r="AP123" s="28"/>
    </row>
    <row r="124" spans="11:42" ht="15.75" hidden="1" customHeight="1" x14ac:dyDescent="0.3">
      <c r="K124" s="40"/>
      <c r="L124" s="40"/>
      <c r="Z124" s="15"/>
      <c r="AA124" s="15"/>
      <c r="AO124" s="28"/>
      <c r="AP124" s="28"/>
    </row>
    <row r="125" spans="11:42" ht="15.75" hidden="1" customHeight="1" x14ac:dyDescent="0.3">
      <c r="K125" s="40"/>
      <c r="L125" s="40"/>
      <c r="Z125" s="15"/>
      <c r="AA125" s="15"/>
      <c r="AO125" s="28"/>
      <c r="AP125" s="28"/>
    </row>
    <row r="126" spans="11:42" ht="15.75" hidden="1" customHeight="1" x14ac:dyDescent="0.3">
      <c r="K126" s="40"/>
      <c r="L126" s="40"/>
      <c r="Z126" s="15"/>
      <c r="AA126" s="15"/>
      <c r="AO126" s="28"/>
      <c r="AP126" s="28"/>
    </row>
    <row r="127" spans="11:42" ht="15.75" hidden="1" customHeight="1" x14ac:dyDescent="0.3">
      <c r="K127" s="40"/>
      <c r="L127" s="40"/>
      <c r="Z127" s="15"/>
      <c r="AA127" s="15"/>
      <c r="AO127" s="28"/>
      <c r="AP127" s="28"/>
    </row>
    <row r="128" spans="11:42" ht="15.75" hidden="1" customHeight="1" x14ac:dyDescent="0.3">
      <c r="K128" s="40"/>
      <c r="L128" s="40"/>
      <c r="Z128" s="15"/>
      <c r="AA128" s="15"/>
      <c r="AO128" s="28"/>
      <c r="AP128" s="28"/>
    </row>
    <row r="129" spans="11:42" ht="15.75" hidden="1" customHeight="1" x14ac:dyDescent="0.3">
      <c r="K129" s="40"/>
      <c r="L129" s="40"/>
      <c r="Z129" s="15"/>
      <c r="AA129" s="15"/>
      <c r="AO129" s="28"/>
      <c r="AP129" s="28"/>
    </row>
    <row r="130" spans="11:42" ht="15.75" hidden="1" customHeight="1" x14ac:dyDescent="0.3">
      <c r="K130" s="40"/>
      <c r="L130" s="40"/>
      <c r="Z130" s="15"/>
      <c r="AA130" s="15"/>
      <c r="AO130" s="28"/>
      <c r="AP130" s="28"/>
    </row>
    <row r="131" spans="11:42" ht="15.75" hidden="1" customHeight="1" x14ac:dyDescent="0.3">
      <c r="K131" s="40"/>
      <c r="L131" s="40"/>
      <c r="Z131" s="15"/>
      <c r="AA131" s="15"/>
      <c r="AO131" s="28"/>
      <c r="AP131" s="28"/>
    </row>
    <row r="132" spans="11:42" ht="15.75" hidden="1" customHeight="1" x14ac:dyDescent="0.3">
      <c r="K132" s="40"/>
      <c r="L132" s="40"/>
      <c r="Z132" s="15"/>
      <c r="AA132" s="15"/>
      <c r="AO132" s="28"/>
      <c r="AP132" s="28"/>
    </row>
    <row r="133" spans="11:42" ht="15.75" hidden="1" customHeight="1" x14ac:dyDescent="0.3">
      <c r="K133" s="40"/>
      <c r="L133" s="40"/>
      <c r="Z133" s="15"/>
      <c r="AA133" s="15"/>
      <c r="AO133" s="28"/>
      <c r="AP133" s="28"/>
    </row>
    <row r="134" spans="11:42" ht="15.75" hidden="1" customHeight="1" x14ac:dyDescent="0.3">
      <c r="K134" s="40"/>
      <c r="L134" s="40"/>
      <c r="Z134" s="15"/>
      <c r="AA134" s="15"/>
      <c r="AO134" s="28"/>
      <c r="AP134" s="28"/>
    </row>
    <row r="135" spans="11:42" ht="15.75" hidden="1" customHeight="1" x14ac:dyDescent="0.3">
      <c r="K135" s="40"/>
      <c r="L135" s="40"/>
      <c r="Z135" s="15"/>
      <c r="AA135" s="15"/>
      <c r="AO135" s="28"/>
      <c r="AP135" s="28"/>
    </row>
    <row r="136" spans="11:42" ht="15.75" hidden="1" customHeight="1" x14ac:dyDescent="0.3">
      <c r="K136" s="40"/>
      <c r="L136" s="40"/>
      <c r="Z136" s="15"/>
      <c r="AA136" s="15"/>
      <c r="AO136" s="28"/>
      <c r="AP136" s="28"/>
    </row>
    <row r="137" spans="11:42" ht="15.75" hidden="1" customHeight="1" x14ac:dyDescent="0.3">
      <c r="K137" s="40"/>
      <c r="L137" s="40"/>
      <c r="Z137" s="15"/>
      <c r="AA137" s="15"/>
      <c r="AO137" s="28"/>
      <c r="AP137" s="28"/>
    </row>
    <row r="138" spans="11:42" ht="15.75" hidden="1" customHeight="1" x14ac:dyDescent="0.3">
      <c r="K138" s="40"/>
      <c r="L138" s="40"/>
      <c r="Z138" s="15"/>
      <c r="AA138" s="15"/>
      <c r="AO138" s="28"/>
      <c r="AP138" s="28"/>
    </row>
    <row r="139" spans="11:42" ht="15.75" hidden="1" customHeight="1" x14ac:dyDescent="0.3">
      <c r="K139" s="40"/>
      <c r="L139" s="40"/>
      <c r="Z139" s="15"/>
      <c r="AA139" s="15"/>
      <c r="AO139" s="28"/>
      <c r="AP139" s="28"/>
    </row>
    <row r="140" spans="11:42" ht="15.75" hidden="1" customHeight="1" x14ac:dyDescent="0.3">
      <c r="K140" s="40"/>
      <c r="L140" s="40"/>
      <c r="Z140" s="15"/>
      <c r="AA140" s="15"/>
      <c r="AO140" s="28"/>
      <c r="AP140" s="28"/>
    </row>
    <row r="141" spans="11:42" ht="15.75" hidden="1" customHeight="1" x14ac:dyDescent="0.3">
      <c r="K141" s="40"/>
      <c r="L141" s="40"/>
      <c r="Z141" s="15"/>
      <c r="AA141" s="15"/>
      <c r="AO141" s="28"/>
      <c r="AP141" s="28"/>
    </row>
    <row r="142" spans="11:42" ht="15.75" hidden="1" customHeight="1" x14ac:dyDescent="0.3">
      <c r="K142" s="40"/>
      <c r="L142" s="40"/>
      <c r="Z142" s="15"/>
      <c r="AA142" s="15"/>
      <c r="AO142" s="28"/>
      <c r="AP142" s="28"/>
    </row>
    <row r="143" spans="11:42" ht="15.75" hidden="1" customHeight="1" x14ac:dyDescent="0.3">
      <c r="K143" s="40"/>
      <c r="L143" s="40"/>
      <c r="Z143" s="15"/>
      <c r="AA143" s="15"/>
      <c r="AO143" s="28"/>
      <c r="AP143" s="28"/>
    </row>
    <row r="144" spans="11:42" ht="15.75" hidden="1" customHeight="1" x14ac:dyDescent="0.3">
      <c r="K144" s="40"/>
      <c r="L144" s="40"/>
      <c r="Z144" s="15"/>
      <c r="AA144" s="15"/>
      <c r="AO144" s="28"/>
      <c r="AP144" s="28"/>
    </row>
    <row r="145" spans="11:42" ht="15.75" hidden="1" customHeight="1" x14ac:dyDescent="0.3">
      <c r="K145" s="40"/>
      <c r="L145" s="40"/>
      <c r="Z145" s="15"/>
      <c r="AA145" s="15"/>
      <c r="AO145" s="28"/>
      <c r="AP145" s="28"/>
    </row>
    <row r="146" spans="11:42" ht="15.75" hidden="1" customHeight="1" x14ac:dyDescent="0.3">
      <c r="K146" s="40"/>
      <c r="L146" s="40"/>
      <c r="Z146" s="15"/>
      <c r="AA146" s="15"/>
      <c r="AO146" s="28"/>
      <c r="AP146" s="28"/>
    </row>
    <row r="147" spans="11:42" ht="15.75" hidden="1" customHeight="1" x14ac:dyDescent="0.3">
      <c r="K147" s="40"/>
      <c r="L147" s="40"/>
      <c r="Z147" s="15"/>
      <c r="AA147" s="15"/>
      <c r="AO147" s="28"/>
      <c r="AP147" s="28"/>
    </row>
    <row r="148" spans="11:42" ht="15.75" hidden="1" customHeight="1" x14ac:dyDescent="0.3">
      <c r="K148" s="40"/>
      <c r="L148" s="40"/>
      <c r="Z148" s="15"/>
      <c r="AA148" s="15"/>
      <c r="AO148" s="28"/>
      <c r="AP148" s="28"/>
    </row>
    <row r="149" spans="11:42" ht="15.75" hidden="1" customHeight="1" x14ac:dyDescent="0.3">
      <c r="K149" s="40"/>
      <c r="L149" s="40"/>
      <c r="Z149" s="15"/>
      <c r="AA149" s="15"/>
      <c r="AO149" s="28"/>
      <c r="AP149" s="28"/>
    </row>
    <row r="150" spans="11:42" ht="15.75" hidden="1" customHeight="1" x14ac:dyDescent="0.3">
      <c r="K150" s="40"/>
      <c r="L150" s="40"/>
      <c r="Z150" s="15"/>
      <c r="AA150" s="15"/>
      <c r="AO150" s="28"/>
      <c r="AP150" s="28"/>
    </row>
    <row r="151" spans="11:42" ht="15.75" hidden="1" customHeight="1" x14ac:dyDescent="0.3">
      <c r="K151" s="40"/>
      <c r="L151" s="40"/>
      <c r="Z151" s="15"/>
      <c r="AA151" s="15"/>
      <c r="AO151" s="28"/>
      <c r="AP151" s="28"/>
    </row>
    <row r="152" spans="11:42" ht="15.75" hidden="1" customHeight="1" x14ac:dyDescent="0.3">
      <c r="K152" s="40"/>
      <c r="L152" s="40"/>
      <c r="Z152" s="15"/>
      <c r="AA152" s="15"/>
      <c r="AO152" s="28"/>
      <c r="AP152" s="28"/>
    </row>
    <row r="153" spans="11:42" ht="15.75" hidden="1" customHeight="1" x14ac:dyDescent="0.3">
      <c r="K153" s="40"/>
      <c r="L153" s="40"/>
      <c r="Z153" s="15"/>
      <c r="AA153" s="15"/>
      <c r="AO153" s="28"/>
      <c r="AP153" s="28"/>
    </row>
    <row r="154" spans="11:42" ht="15.75" hidden="1" customHeight="1" x14ac:dyDescent="0.3">
      <c r="K154" s="40"/>
      <c r="L154" s="40"/>
      <c r="Z154" s="15"/>
      <c r="AA154" s="15"/>
      <c r="AO154" s="28"/>
      <c r="AP154" s="28"/>
    </row>
    <row r="155" spans="11:42" ht="15.75" hidden="1" customHeight="1" x14ac:dyDescent="0.3">
      <c r="K155" s="40"/>
      <c r="L155" s="40"/>
      <c r="Z155" s="15"/>
      <c r="AA155" s="15"/>
      <c r="AO155" s="28"/>
      <c r="AP155" s="28"/>
    </row>
    <row r="156" spans="11:42" ht="15.75" hidden="1" customHeight="1" x14ac:dyDescent="0.3">
      <c r="K156" s="40"/>
      <c r="L156" s="40"/>
      <c r="Z156" s="15"/>
      <c r="AA156" s="15"/>
      <c r="AO156" s="28"/>
      <c r="AP156" s="28"/>
    </row>
    <row r="157" spans="11:42" ht="15.75" hidden="1" customHeight="1" x14ac:dyDescent="0.3">
      <c r="K157" s="40"/>
      <c r="L157" s="40"/>
      <c r="Z157" s="15"/>
      <c r="AA157" s="15"/>
      <c r="AO157" s="28"/>
      <c r="AP157" s="28"/>
    </row>
    <row r="158" spans="11:42" ht="15.75" hidden="1" customHeight="1" x14ac:dyDescent="0.3">
      <c r="K158" s="40"/>
      <c r="L158" s="40"/>
      <c r="Z158" s="15"/>
      <c r="AA158" s="15"/>
      <c r="AO158" s="28"/>
      <c r="AP158" s="28"/>
    </row>
    <row r="159" spans="11:42" ht="15.75" hidden="1" customHeight="1" x14ac:dyDescent="0.3">
      <c r="K159" s="40"/>
      <c r="L159" s="40"/>
      <c r="Z159" s="15"/>
      <c r="AA159" s="15"/>
      <c r="AO159" s="28"/>
      <c r="AP159" s="28"/>
    </row>
    <row r="160" spans="11:42" ht="15.75" hidden="1" customHeight="1" x14ac:dyDescent="0.3">
      <c r="K160" s="40"/>
      <c r="L160" s="40"/>
      <c r="Z160" s="15"/>
      <c r="AA160" s="15"/>
      <c r="AO160" s="28"/>
      <c r="AP160" s="28"/>
    </row>
    <row r="161" spans="11:42" ht="15.75" hidden="1" customHeight="1" x14ac:dyDescent="0.3">
      <c r="K161" s="40"/>
      <c r="L161" s="40"/>
      <c r="Z161" s="15"/>
      <c r="AA161" s="15"/>
      <c r="AO161" s="28"/>
      <c r="AP161" s="28"/>
    </row>
    <row r="162" spans="11:42" ht="15.75" hidden="1" customHeight="1" x14ac:dyDescent="0.3">
      <c r="K162" s="40"/>
      <c r="L162" s="40"/>
      <c r="Z162" s="15"/>
      <c r="AA162" s="15"/>
      <c r="AO162" s="28"/>
      <c r="AP162" s="28"/>
    </row>
    <row r="163" spans="11:42" ht="15.75" hidden="1" customHeight="1" x14ac:dyDescent="0.3">
      <c r="K163" s="40"/>
      <c r="L163" s="40"/>
      <c r="Z163" s="15"/>
      <c r="AA163" s="15"/>
      <c r="AO163" s="28"/>
      <c r="AP163" s="28"/>
    </row>
    <row r="164" spans="11:42" ht="15.75" hidden="1" customHeight="1" x14ac:dyDescent="0.3">
      <c r="K164" s="40"/>
      <c r="L164" s="40"/>
      <c r="Z164" s="15"/>
      <c r="AA164" s="15"/>
      <c r="AO164" s="28"/>
      <c r="AP164" s="28"/>
    </row>
    <row r="165" spans="11:42" ht="15.75" hidden="1" customHeight="1" x14ac:dyDescent="0.3">
      <c r="K165" s="40"/>
      <c r="L165" s="40"/>
      <c r="Z165" s="15"/>
      <c r="AA165" s="15"/>
      <c r="AO165" s="28"/>
      <c r="AP165" s="28"/>
    </row>
    <row r="166" spans="11:42" ht="15.75" hidden="1" customHeight="1" x14ac:dyDescent="0.3">
      <c r="K166" s="40"/>
      <c r="L166" s="40"/>
      <c r="Z166" s="15"/>
      <c r="AA166" s="15"/>
      <c r="AO166" s="28"/>
      <c r="AP166" s="28"/>
    </row>
    <row r="167" spans="11:42" ht="15.75" hidden="1" customHeight="1" x14ac:dyDescent="0.3">
      <c r="K167" s="40"/>
      <c r="L167" s="40"/>
      <c r="Z167" s="15"/>
      <c r="AA167" s="15"/>
      <c r="AO167" s="28"/>
      <c r="AP167" s="28"/>
    </row>
    <row r="168" spans="11:42" ht="15.75" hidden="1" customHeight="1" x14ac:dyDescent="0.3">
      <c r="K168" s="40"/>
      <c r="L168" s="40"/>
      <c r="Z168" s="15"/>
      <c r="AA168" s="15"/>
      <c r="AO168" s="28"/>
      <c r="AP168" s="28"/>
    </row>
    <row r="169" spans="11:42" ht="15.75" hidden="1" customHeight="1" x14ac:dyDescent="0.3">
      <c r="K169" s="40"/>
      <c r="L169" s="40"/>
      <c r="Z169" s="15"/>
      <c r="AA169" s="15"/>
      <c r="AO169" s="28"/>
      <c r="AP169" s="28"/>
    </row>
    <row r="170" spans="11:42" ht="15.75" hidden="1" customHeight="1" x14ac:dyDescent="0.3">
      <c r="K170" s="40"/>
      <c r="L170" s="40"/>
      <c r="Z170" s="15"/>
      <c r="AA170" s="15"/>
      <c r="AO170" s="28"/>
      <c r="AP170" s="28"/>
    </row>
    <row r="171" spans="11:42" ht="15.75" hidden="1" customHeight="1" x14ac:dyDescent="0.3">
      <c r="K171" s="40"/>
      <c r="L171" s="40"/>
      <c r="Z171" s="15"/>
      <c r="AA171" s="15"/>
      <c r="AO171" s="28"/>
      <c r="AP171" s="28"/>
    </row>
    <row r="172" spans="11:42" ht="15.75" hidden="1" customHeight="1" x14ac:dyDescent="0.3">
      <c r="K172" s="40"/>
      <c r="L172" s="40"/>
      <c r="Z172" s="15"/>
      <c r="AA172" s="15"/>
      <c r="AO172" s="28"/>
      <c r="AP172" s="28"/>
    </row>
    <row r="173" spans="11:42" ht="15.75" hidden="1" customHeight="1" x14ac:dyDescent="0.3">
      <c r="K173" s="40"/>
      <c r="L173" s="40"/>
      <c r="Z173" s="15"/>
      <c r="AA173" s="15"/>
      <c r="AO173" s="28"/>
      <c r="AP173" s="28"/>
    </row>
    <row r="174" spans="11:42" ht="15.75" hidden="1" customHeight="1" x14ac:dyDescent="0.3">
      <c r="K174" s="40"/>
      <c r="L174" s="40"/>
      <c r="Z174" s="15"/>
      <c r="AA174" s="15"/>
      <c r="AO174" s="28"/>
      <c r="AP174" s="28"/>
    </row>
    <row r="175" spans="11:42" ht="15.75" hidden="1" customHeight="1" x14ac:dyDescent="0.3">
      <c r="K175" s="40"/>
      <c r="L175" s="40"/>
      <c r="Z175" s="15"/>
      <c r="AA175" s="15"/>
      <c r="AO175" s="28"/>
      <c r="AP175" s="28"/>
    </row>
    <row r="176" spans="11:42" ht="15.75" hidden="1" customHeight="1" x14ac:dyDescent="0.3">
      <c r="K176" s="40"/>
      <c r="L176" s="40"/>
      <c r="Z176" s="15"/>
      <c r="AA176" s="15"/>
      <c r="AO176" s="28"/>
      <c r="AP176" s="28"/>
    </row>
    <row r="177" spans="11:42" ht="15.75" hidden="1" customHeight="1" x14ac:dyDescent="0.3">
      <c r="K177" s="40"/>
      <c r="L177" s="40"/>
      <c r="Z177" s="15"/>
      <c r="AA177" s="15"/>
      <c r="AO177" s="28"/>
      <c r="AP177" s="28"/>
    </row>
    <row r="178" spans="11:42" ht="15.75" hidden="1" customHeight="1" x14ac:dyDescent="0.3">
      <c r="K178" s="40"/>
      <c r="L178" s="40"/>
      <c r="Z178" s="15"/>
      <c r="AA178" s="15"/>
      <c r="AO178" s="28"/>
      <c r="AP178" s="28"/>
    </row>
    <row r="179" spans="11:42" ht="15.75" hidden="1" customHeight="1" x14ac:dyDescent="0.3">
      <c r="K179" s="40"/>
      <c r="L179" s="40"/>
      <c r="Z179" s="15"/>
      <c r="AA179" s="15"/>
      <c r="AO179" s="28"/>
      <c r="AP179" s="28"/>
    </row>
    <row r="180" spans="11:42" ht="15.75" hidden="1" customHeight="1" x14ac:dyDescent="0.3">
      <c r="K180" s="40"/>
      <c r="L180" s="40"/>
      <c r="Z180" s="15"/>
      <c r="AA180" s="15"/>
      <c r="AO180" s="28"/>
      <c r="AP180" s="28"/>
    </row>
    <row r="181" spans="11:42" ht="15.75" hidden="1" customHeight="1" x14ac:dyDescent="0.3">
      <c r="K181" s="40"/>
      <c r="L181" s="40"/>
      <c r="Z181" s="15"/>
      <c r="AA181" s="15"/>
      <c r="AO181" s="28"/>
      <c r="AP181" s="28"/>
    </row>
    <row r="182" spans="11:42" ht="15.75" hidden="1" customHeight="1" x14ac:dyDescent="0.3">
      <c r="K182" s="40"/>
      <c r="L182" s="40"/>
      <c r="Z182" s="15"/>
      <c r="AA182" s="15"/>
      <c r="AO182" s="28"/>
      <c r="AP182" s="28"/>
    </row>
    <row r="183" spans="11:42" ht="15.75" hidden="1" customHeight="1" x14ac:dyDescent="0.3">
      <c r="K183" s="40"/>
      <c r="L183" s="40"/>
      <c r="Z183" s="15"/>
      <c r="AA183" s="15"/>
      <c r="AO183" s="28"/>
      <c r="AP183" s="28"/>
    </row>
    <row r="184" spans="11:42" ht="15.75" hidden="1" customHeight="1" x14ac:dyDescent="0.3">
      <c r="K184" s="40"/>
      <c r="L184" s="40"/>
      <c r="Z184" s="15"/>
      <c r="AA184" s="15"/>
      <c r="AO184" s="28"/>
      <c r="AP184" s="28"/>
    </row>
    <row r="185" spans="11:42" ht="15.75" hidden="1" customHeight="1" x14ac:dyDescent="0.3">
      <c r="K185" s="40"/>
      <c r="L185" s="40"/>
      <c r="Z185" s="15"/>
      <c r="AA185" s="15"/>
      <c r="AO185" s="28"/>
      <c r="AP185" s="28"/>
    </row>
    <row r="186" spans="11:42" ht="15.75" hidden="1" customHeight="1" x14ac:dyDescent="0.3">
      <c r="K186" s="40"/>
      <c r="L186" s="40"/>
      <c r="Z186" s="15"/>
      <c r="AA186" s="15"/>
      <c r="AO186" s="28"/>
      <c r="AP186" s="28"/>
    </row>
    <row r="187" spans="11:42" ht="15.75" hidden="1" customHeight="1" x14ac:dyDescent="0.3">
      <c r="K187" s="40"/>
      <c r="L187" s="40"/>
      <c r="Z187" s="15"/>
      <c r="AA187" s="15"/>
      <c r="AO187" s="28"/>
      <c r="AP187" s="28"/>
    </row>
    <row r="188" spans="11:42" ht="15.75" hidden="1" customHeight="1" x14ac:dyDescent="0.3">
      <c r="K188" s="40"/>
      <c r="L188" s="40"/>
      <c r="Z188" s="15"/>
      <c r="AA188" s="15"/>
      <c r="AO188" s="28"/>
      <c r="AP188" s="28"/>
    </row>
    <row r="189" spans="11:42" ht="15.75" hidden="1" customHeight="1" x14ac:dyDescent="0.3">
      <c r="K189" s="40"/>
      <c r="L189" s="40"/>
      <c r="Z189" s="15"/>
      <c r="AA189" s="15"/>
      <c r="AO189" s="28"/>
      <c r="AP189" s="28"/>
    </row>
    <row r="190" spans="11:42" ht="15.75" hidden="1" customHeight="1" x14ac:dyDescent="0.3">
      <c r="K190" s="40"/>
      <c r="L190" s="40"/>
      <c r="Z190" s="15"/>
      <c r="AA190" s="15"/>
      <c r="AO190" s="28"/>
      <c r="AP190" s="28"/>
    </row>
    <row r="191" spans="11:42" ht="15.75" hidden="1" customHeight="1" x14ac:dyDescent="0.3">
      <c r="K191" s="40"/>
      <c r="L191" s="40"/>
      <c r="Z191" s="15"/>
      <c r="AA191" s="15"/>
      <c r="AO191" s="28"/>
      <c r="AP191" s="28"/>
    </row>
    <row r="192" spans="11:42" ht="15.75" hidden="1" customHeight="1" x14ac:dyDescent="0.3">
      <c r="K192" s="40"/>
      <c r="L192" s="40"/>
      <c r="Z192" s="15"/>
      <c r="AA192" s="15"/>
      <c r="AO192" s="28"/>
      <c r="AP192" s="28"/>
    </row>
    <row r="193" spans="11:42" ht="15.75" hidden="1" customHeight="1" x14ac:dyDescent="0.3">
      <c r="K193" s="40"/>
      <c r="L193" s="40"/>
      <c r="Z193" s="15"/>
      <c r="AA193" s="15"/>
      <c r="AO193" s="28"/>
      <c r="AP193" s="28"/>
    </row>
    <row r="194" spans="11:42" ht="15.75" hidden="1" customHeight="1" x14ac:dyDescent="0.3">
      <c r="K194" s="40"/>
      <c r="L194" s="40"/>
      <c r="Z194" s="15"/>
      <c r="AA194" s="15"/>
      <c r="AO194" s="28"/>
      <c r="AP194" s="28"/>
    </row>
    <row r="195" spans="11:42" ht="15.75" hidden="1" customHeight="1" x14ac:dyDescent="0.3">
      <c r="K195" s="40"/>
      <c r="L195" s="40"/>
      <c r="Z195" s="15"/>
      <c r="AA195" s="15"/>
      <c r="AO195" s="28"/>
      <c r="AP195" s="28"/>
    </row>
    <row r="196" spans="11:42" ht="15.75" hidden="1" customHeight="1" x14ac:dyDescent="0.3">
      <c r="K196" s="40"/>
      <c r="L196" s="40"/>
      <c r="Z196" s="15"/>
      <c r="AA196" s="15"/>
      <c r="AO196" s="28"/>
      <c r="AP196" s="28"/>
    </row>
    <row r="197" spans="11:42" ht="15.75" hidden="1" customHeight="1" x14ac:dyDescent="0.3">
      <c r="K197" s="40"/>
      <c r="L197" s="40"/>
      <c r="Z197" s="15"/>
      <c r="AA197" s="15"/>
      <c r="AO197" s="28"/>
      <c r="AP197" s="28"/>
    </row>
    <row r="198" spans="11:42" ht="15.75" hidden="1" customHeight="1" x14ac:dyDescent="0.3">
      <c r="K198" s="40"/>
      <c r="L198" s="40"/>
      <c r="Z198" s="15"/>
      <c r="AA198" s="15"/>
      <c r="AO198" s="28"/>
      <c r="AP198" s="28"/>
    </row>
    <row r="199" spans="11:42" ht="15.75" hidden="1" customHeight="1" x14ac:dyDescent="0.3">
      <c r="K199" s="40"/>
      <c r="L199" s="40"/>
      <c r="Z199" s="15"/>
      <c r="AA199" s="15"/>
      <c r="AO199" s="28"/>
      <c r="AP199" s="28"/>
    </row>
    <row r="200" spans="11:42" ht="15.75" hidden="1" customHeight="1" x14ac:dyDescent="0.3">
      <c r="K200" s="40"/>
      <c r="L200" s="40"/>
      <c r="Z200" s="15"/>
      <c r="AA200" s="15"/>
      <c r="AO200" s="28"/>
      <c r="AP200" s="28"/>
    </row>
    <row r="201" spans="11:42" ht="15.75" hidden="1" customHeight="1" x14ac:dyDescent="0.3">
      <c r="K201" s="40"/>
      <c r="L201" s="40"/>
      <c r="Z201" s="15"/>
      <c r="AA201" s="15"/>
      <c r="AO201" s="28"/>
      <c r="AP201" s="28"/>
    </row>
    <row r="202" spans="11:42" ht="15.75" hidden="1" customHeight="1" x14ac:dyDescent="0.3">
      <c r="K202" s="40"/>
      <c r="L202" s="40"/>
      <c r="Z202" s="15"/>
      <c r="AA202" s="15"/>
      <c r="AO202" s="28"/>
      <c r="AP202" s="28"/>
    </row>
    <row r="203" spans="11:42" ht="15.75" hidden="1" customHeight="1" x14ac:dyDescent="0.3">
      <c r="K203" s="40"/>
      <c r="L203" s="40"/>
      <c r="Z203" s="15"/>
      <c r="AA203" s="15"/>
      <c r="AO203" s="28"/>
      <c r="AP203" s="28"/>
    </row>
    <row r="204" spans="11:42" ht="15.75" hidden="1" customHeight="1" x14ac:dyDescent="0.3">
      <c r="K204" s="40"/>
      <c r="L204" s="40"/>
      <c r="Z204" s="15"/>
      <c r="AA204" s="15"/>
      <c r="AO204" s="28"/>
      <c r="AP204" s="28"/>
    </row>
    <row r="205" spans="11:42" ht="15.75" hidden="1" customHeight="1" x14ac:dyDescent="0.3">
      <c r="K205" s="40"/>
      <c r="L205" s="40"/>
      <c r="Z205" s="15"/>
      <c r="AA205" s="15"/>
      <c r="AO205" s="28"/>
      <c r="AP205" s="28"/>
    </row>
    <row r="206" spans="11:42" ht="15.75" hidden="1" customHeight="1" x14ac:dyDescent="0.3">
      <c r="K206" s="40"/>
      <c r="L206" s="40"/>
      <c r="Z206" s="15"/>
      <c r="AA206" s="15"/>
      <c r="AO206" s="28"/>
      <c r="AP206" s="28"/>
    </row>
    <row r="207" spans="11:42" ht="15.75" hidden="1" customHeight="1" x14ac:dyDescent="0.3">
      <c r="K207" s="40"/>
      <c r="L207" s="40"/>
      <c r="Z207" s="15"/>
      <c r="AA207" s="15"/>
      <c r="AO207" s="28"/>
      <c r="AP207" s="28"/>
    </row>
    <row r="208" spans="11:42" ht="15.75" hidden="1" customHeight="1" x14ac:dyDescent="0.3">
      <c r="K208" s="40"/>
      <c r="L208" s="40"/>
      <c r="Z208" s="15"/>
      <c r="AA208" s="15"/>
      <c r="AO208" s="28"/>
      <c r="AP208" s="28"/>
    </row>
    <row r="209" spans="11:42" ht="15.75" hidden="1" customHeight="1" x14ac:dyDescent="0.3">
      <c r="K209" s="40"/>
      <c r="L209" s="40"/>
      <c r="Z209" s="15"/>
      <c r="AA209" s="15"/>
      <c r="AO209" s="28"/>
      <c r="AP209" s="28"/>
    </row>
    <row r="210" spans="11:42" ht="15.75" hidden="1" customHeight="1" x14ac:dyDescent="0.3">
      <c r="K210" s="40"/>
      <c r="L210" s="40"/>
      <c r="Z210" s="15"/>
      <c r="AA210" s="15"/>
      <c r="AO210" s="28"/>
      <c r="AP210" s="28"/>
    </row>
    <row r="211" spans="11:42" ht="15.75" hidden="1" customHeight="1" x14ac:dyDescent="0.3">
      <c r="K211" s="40"/>
      <c r="L211" s="40"/>
      <c r="Z211" s="15"/>
      <c r="AA211" s="15"/>
      <c r="AO211" s="28"/>
      <c r="AP211" s="28"/>
    </row>
    <row r="212" spans="11:42" ht="15.75" hidden="1" customHeight="1" x14ac:dyDescent="0.3">
      <c r="K212" s="40"/>
      <c r="L212" s="40"/>
      <c r="Z212" s="15"/>
      <c r="AA212" s="15"/>
      <c r="AO212" s="28"/>
      <c r="AP212" s="28"/>
    </row>
    <row r="213" spans="11:42" ht="15.75" hidden="1" customHeight="1" x14ac:dyDescent="0.3">
      <c r="K213" s="40"/>
      <c r="L213" s="40"/>
      <c r="Z213" s="15"/>
      <c r="AA213" s="15"/>
      <c r="AO213" s="28"/>
      <c r="AP213" s="28"/>
    </row>
    <row r="214" spans="11:42" ht="15.75" hidden="1" customHeight="1" x14ac:dyDescent="0.3">
      <c r="K214" s="40"/>
      <c r="L214" s="40"/>
      <c r="Z214" s="15"/>
      <c r="AA214" s="15"/>
      <c r="AO214" s="28"/>
      <c r="AP214" s="28"/>
    </row>
    <row r="215" spans="11:42" ht="15.75" hidden="1" customHeight="1" x14ac:dyDescent="0.3">
      <c r="K215" s="40"/>
      <c r="L215" s="40"/>
      <c r="Z215" s="15"/>
      <c r="AA215" s="15"/>
      <c r="AO215" s="28"/>
      <c r="AP215" s="28"/>
    </row>
    <row r="216" spans="11:42" ht="15.75" hidden="1" customHeight="1" x14ac:dyDescent="0.3">
      <c r="K216" s="40"/>
      <c r="L216" s="40"/>
      <c r="Z216" s="15"/>
      <c r="AA216" s="15"/>
      <c r="AO216" s="28"/>
      <c r="AP216" s="28"/>
    </row>
    <row r="217" spans="11:42" ht="15.75" hidden="1" customHeight="1" x14ac:dyDescent="0.3">
      <c r="K217" s="40"/>
      <c r="L217" s="40"/>
      <c r="Z217" s="15"/>
      <c r="AA217" s="15"/>
      <c r="AO217" s="28"/>
      <c r="AP217" s="28"/>
    </row>
    <row r="218" spans="11:42" ht="15.75" hidden="1" customHeight="1" x14ac:dyDescent="0.3">
      <c r="K218" s="40"/>
      <c r="L218" s="40"/>
      <c r="Z218" s="15"/>
      <c r="AA218" s="15"/>
      <c r="AO218" s="28"/>
      <c r="AP218" s="28"/>
    </row>
    <row r="219" spans="11:42" ht="15.75" hidden="1" customHeight="1" x14ac:dyDescent="0.3">
      <c r="K219" s="40"/>
      <c r="L219" s="40"/>
      <c r="Z219" s="15"/>
      <c r="AA219" s="15"/>
      <c r="AO219" s="28"/>
      <c r="AP219" s="28"/>
    </row>
    <row r="220" spans="11:42" ht="15.75" hidden="1" customHeight="1" x14ac:dyDescent="0.3">
      <c r="K220" s="40"/>
      <c r="L220" s="40"/>
      <c r="Z220" s="15"/>
      <c r="AA220" s="15"/>
      <c r="AO220" s="28"/>
      <c r="AP220" s="28"/>
    </row>
    <row r="221" spans="11:42" ht="15.75" hidden="1" customHeight="1" x14ac:dyDescent="0.3">
      <c r="K221" s="40"/>
      <c r="L221" s="40"/>
      <c r="Z221" s="15"/>
      <c r="AA221" s="15"/>
      <c r="AO221" s="28"/>
      <c r="AP221" s="28"/>
    </row>
    <row r="222" spans="11:42" ht="15.75" hidden="1" customHeight="1" x14ac:dyDescent="0.3">
      <c r="K222" s="40"/>
      <c r="L222" s="40"/>
      <c r="Z222" s="15"/>
      <c r="AA222" s="15"/>
      <c r="AO222" s="28"/>
      <c r="AP222" s="28"/>
    </row>
    <row r="223" spans="11:42" ht="15.75" hidden="1" customHeight="1" x14ac:dyDescent="0.3">
      <c r="K223" s="40"/>
      <c r="L223" s="40"/>
      <c r="Z223" s="15"/>
      <c r="AA223" s="15"/>
      <c r="AO223" s="28"/>
      <c r="AP223" s="28"/>
    </row>
    <row r="224" spans="11:42" ht="15.75" hidden="1" customHeight="1" x14ac:dyDescent="0.3">
      <c r="K224" s="40"/>
      <c r="L224" s="40"/>
      <c r="Z224" s="15"/>
      <c r="AA224" s="15"/>
      <c r="AO224" s="28"/>
      <c r="AP224" s="28"/>
    </row>
    <row r="225" spans="11:42" ht="15.75" hidden="1" customHeight="1" x14ac:dyDescent="0.3">
      <c r="K225" s="40"/>
      <c r="L225" s="40"/>
      <c r="Z225" s="15"/>
      <c r="AA225" s="15"/>
      <c r="AO225" s="28"/>
      <c r="AP225" s="28"/>
    </row>
    <row r="226" spans="11:42" ht="15.75" hidden="1" customHeight="1" x14ac:dyDescent="0.3">
      <c r="K226" s="40"/>
      <c r="L226" s="40"/>
      <c r="Z226" s="15"/>
      <c r="AA226" s="15"/>
      <c r="AO226" s="28"/>
      <c r="AP226" s="28"/>
    </row>
    <row r="227" spans="11:42" ht="15.75" hidden="1" customHeight="1" x14ac:dyDescent="0.3">
      <c r="K227" s="40"/>
      <c r="L227" s="40"/>
      <c r="Z227" s="15"/>
      <c r="AA227" s="15"/>
      <c r="AO227" s="28"/>
      <c r="AP227" s="28"/>
    </row>
    <row r="228" spans="11:42" ht="15.75" hidden="1" customHeight="1" x14ac:dyDescent="0.3">
      <c r="K228" s="40"/>
      <c r="L228" s="40"/>
      <c r="Z228" s="15"/>
      <c r="AA228" s="15"/>
      <c r="AO228" s="28"/>
      <c r="AP228" s="28"/>
    </row>
    <row r="229" spans="11:42" ht="15.75" hidden="1" customHeight="1" x14ac:dyDescent="0.3">
      <c r="K229" s="40"/>
      <c r="L229" s="40"/>
      <c r="Z229" s="15"/>
      <c r="AA229" s="15"/>
      <c r="AO229" s="28"/>
      <c r="AP229" s="28"/>
    </row>
    <row r="230" spans="11:42" ht="15.75" hidden="1" customHeight="1" x14ac:dyDescent="0.3">
      <c r="K230" s="40"/>
      <c r="L230" s="40"/>
      <c r="Z230" s="15"/>
      <c r="AA230" s="15"/>
      <c r="AO230" s="28"/>
      <c r="AP230" s="28"/>
    </row>
    <row r="231" spans="11:42" ht="15.75" hidden="1" customHeight="1" x14ac:dyDescent="0.3">
      <c r="K231" s="40"/>
      <c r="L231" s="40"/>
      <c r="Z231" s="15"/>
      <c r="AA231" s="15"/>
      <c r="AO231" s="28"/>
      <c r="AP231" s="28"/>
    </row>
    <row r="232" spans="11:42" ht="15.75" hidden="1" customHeight="1" x14ac:dyDescent="0.3">
      <c r="K232" s="40"/>
      <c r="L232" s="40"/>
      <c r="Z232" s="15"/>
      <c r="AA232" s="15"/>
      <c r="AO232" s="28"/>
      <c r="AP232" s="28"/>
    </row>
    <row r="233" spans="11:42" ht="15.75" hidden="1" customHeight="1" x14ac:dyDescent="0.3">
      <c r="K233" s="40"/>
      <c r="L233" s="40"/>
      <c r="Z233" s="15"/>
      <c r="AA233" s="15"/>
      <c r="AO233" s="28"/>
      <c r="AP233" s="28"/>
    </row>
    <row r="234" spans="11:42" ht="15.75" hidden="1" customHeight="1" x14ac:dyDescent="0.3">
      <c r="K234" s="40"/>
      <c r="L234" s="40"/>
      <c r="Z234" s="15"/>
      <c r="AA234" s="15"/>
      <c r="AO234" s="28"/>
      <c r="AP234" s="28"/>
    </row>
    <row r="235" spans="11:42" ht="15.75" hidden="1" customHeight="1" x14ac:dyDescent="0.3">
      <c r="K235" s="40"/>
      <c r="L235" s="40"/>
      <c r="Z235" s="15"/>
      <c r="AA235" s="15"/>
      <c r="AO235" s="28"/>
      <c r="AP235" s="28"/>
    </row>
    <row r="236" spans="11:42" ht="15.75" hidden="1" customHeight="1" x14ac:dyDescent="0.3">
      <c r="K236" s="40"/>
      <c r="L236" s="40"/>
      <c r="Z236" s="15"/>
      <c r="AA236" s="15"/>
      <c r="AO236" s="28"/>
      <c r="AP236" s="28"/>
    </row>
    <row r="237" spans="11:42" ht="15.75" hidden="1" customHeight="1" x14ac:dyDescent="0.3">
      <c r="K237" s="40"/>
      <c r="L237" s="40"/>
      <c r="Z237" s="15"/>
      <c r="AA237" s="15"/>
      <c r="AO237" s="28"/>
      <c r="AP237" s="28"/>
    </row>
    <row r="238" spans="11:42" ht="15.75" hidden="1" customHeight="1" x14ac:dyDescent="0.3">
      <c r="K238" s="40"/>
      <c r="L238" s="40"/>
      <c r="Z238" s="15"/>
      <c r="AA238" s="15"/>
      <c r="AO238" s="28"/>
      <c r="AP238" s="28"/>
    </row>
    <row r="239" spans="11:42" ht="15.75" hidden="1" customHeight="1" x14ac:dyDescent="0.3">
      <c r="K239" s="40"/>
      <c r="L239" s="40"/>
      <c r="Z239" s="15"/>
      <c r="AA239" s="15"/>
      <c r="AO239" s="28"/>
      <c r="AP239" s="28"/>
    </row>
    <row r="240" spans="11:42" ht="15.75" hidden="1" customHeight="1" x14ac:dyDescent="0.3">
      <c r="K240" s="40"/>
      <c r="L240" s="40"/>
      <c r="Z240" s="15"/>
      <c r="AA240" s="15"/>
      <c r="AO240" s="28"/>
      <c r="AP240" s="28"/>
    </row>
    <row r="241" spans="11:42" ht="15.75" hidden="1" customHeight="1" x14ac:dyDescent="0.3">
      <c r="K241" s="40"/>
      <c r="L241" s="40"/>
      <c r="Z241" s="15"/>
      <c r="AA241" s="15"/>
      <c r="AO241" s="28"/>
      <c r="AP241" s="28"/>
    </row>
    <row r="242" spans="11:42" ht="15.75" hidden="1" customHeight="1" x14ac:dyDescent="0.3">
      <c r="K242" s="40"/>
      <c r="L242" s="40"/>
      <c r="Z242" s="15"/>
      <c r="AA242" s="15"/>
      <c r="AO242" s="28"/>
      <c r="AP242" s="28"/>
    </row>
    <row r="243" spans="11:42" ht="15.75" hidden="1" customHeight="1" x14ac:dyDescent="0.3">
      <c r="K243" s="40"/>
      <c r="L243" s="40"/>
      <c r="Z243" s="15"/>
      <c r="AA243" s="15"/>
      <c r="AO243" s="28"/>
      <c r="AP243" s="28"/>
    </row>
    <row r="244" spans="11:42" ht="15.75" hidden="1" customHeight="1" x14ac:dyDescent="0.3">
      <c r="K244" s="40"/>
      <c r="L244" s="40"/>
      <c r="Z244" s="15"/>
      <c r="AA244" s="15"/>
      <c r="AO244" s="28"/>
      <c r="AP244" s="28"/>
    </row>
    <row r="245" spans="11:42" ht="15.75" hidden="1" customHeight="1" x14ac:dyDescent="0.3">
      <c r="K245" s="40"/>
      <c r="L245" s="40"/>
      <c r="Z245" s="15"/>
      <c r="AA245" s="15"/>
      <c r="AO245" s="28"/>
      <c r="AP245" s="28"/>
    </row>
    <row r="246" spans="11:42" ht="15.75" hidden="1" customHeight="1" x14ac:dyDescent="0.3">
      <c r="K246" s="40"/>
      <c r="L246" s="40"/>
      <c r="Z246" s="15"/>
      <c r="AA246" s="15"/>
      <c r="AO246" s="28"/>
      <c r="AP246" s="28"/>
    </row>
    <row r="247" spans="11:42" ht="15.75" hidden="1" customHeight="1" x14ac:dyDescent="0.3">
      <c r="K247" s="40"/>
      <c r="L247" s="40"/>
      <c r="Z247" s="15"/>
      <c r="AA247" s="15"/>
      <c r="AO247" s="28"/>
      <c r="AP247" s="28"/>
    </row>
    <row r="248" spans="11:42" ht="15.75" hidden="1" customHeight="1" x14ac:dyDescent="0.3">
      <c r="K248" s="40"/>
      <c r="L248" s="40"/>
      <c r="Z248" s="15"/>
      <c r="AA248" s="15"/>
      <c r="AO248" s="28"/>
      <c r="AP248" s="28"/>
    </row>
    <row r="249" spans="11:42" ht="15.75" hidden="1" customHeight="1" x14ac:dyDescent="0.3">
      <c r="K249" s="40"/>
      <c r="L249" s="40"/>
      <c r="Z249" s="15"/>
      <c r="AA249" s="15"/>
      <c r="AO249" s="28"/>
      <c r="AP249" s="28"/>
    </row>
    <row r="250" spans="11:42" ht="15.75" hidden="1" customHeight="1" x14ac:dyDescent="0.3">
      <c r="K250" s="40"/>
      <c r="L250" s="40"/>
      <c r="Z250" s="15"/>
      <c r="AA250" s="15"/>
      <c r="AO250" s="28"/>
      <c r="AP250" s="28"/>
    </row>
    <row r="251" spans="11:42" ht="15.75" hidden="1" customHeight="1" x14ac:dyDescent="0.3">
      <c r="K251" s="40"/>
      <c r="L251" s="40"/>
      <c r="Z251" s="15"/>
      <c r="AA251" s="15"/>
      <c r="AO251" s="28"/>
      <c r="AP251" s="28"/>
    </row>
    <row r="252" spans="11:42" ht="15.75" hidden="1" customHeight="1" x14ac:dyDescent="0.3">
      <c r="K252" s="40"/>
      <c r="L252" s="40"/>
      <c r="Z252" s="15"/>
      <c r="AA252" s="15"/>
      <c r="AO252" s="28"/>
      <c r="AP252" s="28"/>
    </row>
    <row r="253" spans="11:42" ht="15.75" hidden="1" customHeight="1" x14ac:dyDescent="0.3">
      <c r="K253" s="40"/>
      <c r="L253" s="40"/>
      <c r="Z253" s="15"/>
      <c r="AA253" s="15"/>
      <c r="AO253" s="28"/>
      <c r="AP253" s="28"/>
    </row>
    <row r="254" spans="11:42" ht="15.75" hidden="1" customHeight="1" x14ac:dyDescent="0.3">
      <c r="K254" s="40"/>
      <c r="L254" s="40"/>
      <c r="Z254" s="15"/>
      <c r="AA254" s="15"/>
      <c r="AO254" s="28"/>
      <c r="AP254" s="28"/>
    </row>
    <row r="255" spans="11:42" ht="15.75" hidden="1" customHeight="1" x14ac:dyDescent="0.3">
      <c r="K255" s="40"/>
      <c r="L255" s="40"/>
      <c r="Z255" s="15"/>
      <c r="AA255" s="15"/>
      <c r="AO255" s="28"/>
      <c r="AP255" s="28"/>
    </row>
    <row r="256" spans="11:42" ht="15.75" hidden="1" customHeight="1" x14ac:dyDescent="0.3">
      <c r="K256" s="40"/>
      <c r="L256" s="40"/>
      <c r="Z256" s="15"/>
      <c r="AA256" s="15"/>
      <c r="AO256" s="28"/>
      <c r="AP256" s="28"/>
    </row>
    <row r="257" spans="11:42" ht="15.75" hidden="1" customHeight="1" x14ac:dyDescent="0.3">
      <c r="K257" s="40"/>
      <c r="L257" s="40"/>
      <c r="Z257" s="15"/>
      <c r="AA257" s="15"/>
      <c r="AO257" s="28"/>
      <c r="AP257" s="28"/>
    </row>
    <row r="258" spans="11:42" ht="15.75" hidden="1" customHeight="1" x14ac:dyDescent="0.3">
      <c r="K258" s="40"/>
      <c r="L258" s="40"/>
      <c r="Z258" s="15"/>
      <c r="AA258" s="15"/>
      <c r="AO258" s="28"/>
      <c r="AP258" s="28"/>
    </row>
    <row r="259" spans="11:42" ht="15.75" hidden="1" customHeight="1" x14ac:dyDescent="0.3">
      <c r="K259" s="40"/>
      <c r="L259" s="40"/>
      <c r="Z259" s="15"/>
      <c r="AA259" s="15"/>
      <c r="AO259" s="28"/>
      <c r="AP259" s="28"/>
    </row>
    <row r="260" spans="11:42" ht="15.75" hidden="1" customHeight="1" x14ac:dyDescent="0.3">
      <c r="K260" s="40"/>
      <c r="L260" s="40"/>
      <c r="Z260" s="15"/>
      <c r="AA260" s="15"/>
      <c r="AO260" s="28"/>
      <c r="AP260" s="28"/>
    </row>
    <row r="261" spans="11:42" ht="15.75" hidden="1" customHeight="1" x14ac:dyDescent="0.3">
      <c r="K261" s="40"/>
      <c r="L261" s="40"/>
      <c r="Z261" s="15"/>
      <c r="AA261" s="15"/>
      <c r="AO261" s="28"/>
      <c r="AP261" s="28"/>
    </row>
    <row r="262" spans="11:42" ht="15.75" hidden="1" customHeight="1" x14ac:dyDescent="0.3">
      <c r="K262" s="40"/>
      <c r="L262" s="40"/>
      <c r="Z262" s="15"/>
      <c r="AA262" s="15"/>
      <c r="AO262" s="28"/>
      <c r="AP262" s="28"/>
    </row>
    <row r="263" spans="11:42" ht="15.75" hidden="1" customHeight="1" x14ac:dyDescent="0.3">
      <c r="K263" s="40"/>
      <c r="L263" s="40"/>
      <c r="Z263" s="15"/>
      <c r="AA263" s="15"/>
      <c r="AO263" s="28"/>
      <c r="AP263" s="28"/>
    </row>
    <row r="264" spans="11:42" ht="15.75" hidden="1" customHeight="1" x14ac:dyDescent="0.3">
      <c r="K264" s="40"/>
      <c r="L264" s="40"/>
      <c r="Z264" s="15"/>
      <c r="AA264" s="15"/>
      <c r="AO264" s="28"/>
      <c r="AP264" s="28"/>
    </row>
    <row r="265" spans="11:42" ht="15.75" hidden="1" customHeight="1" x14ac:dyDescent="0.3">
      <c r="K265" s="40"/>
      <c r="L265" s="40"/>
      <c r="Z265" s="15"/>
      <c r="AA265" s="15"/>
      <c r="AO265" s="28"/>
      <c r="AP265" s="28"/>
    </row>
    <row r="266" spans="11:42" ht="15.75" hidden="1" customHeight="1" x14ac:dyDescent="0.3">
      <c r="K266" s="40"/>
      <c r="L266" s="40"/>
      <c r="Z266" s="15"/>
      <c r="AA266" s="15"/>
      <c r="AO266" s="28"/>
      <c r="AP266" s="28"/>
    </row>
    <row r="267" spans="11:42" ht="15.75" hidden="1" customHeight="1" x14ac:dyDescent="0.3">
      <c r="K267" s="40"/>
      <c r="L267" s="40"/>
      <c r="Z267" s="15"/>
      <c r="AA267" s="15"/>
      <c r="AO267" s="28"/>
      <c r="AP267" s="28"/>
    </row>
    <row r="268" spans="11:42" ht="15.75" hidden="1" customHeight="1" x14ac:dyDescent="0.3">
      <c r="K268" s="40"/>
      <c r="L268" s="40"/>
      <c r="Z268" s="15"/>
      <c r="AA268" s="15"/>
      <c r="AO268" s="28"/>
      <c r="AP268" s="28"/>
    </row>
    <row r="269" spans="11:42" ht="15.75" hidden="1" customHeight="1" x14ac:dyDescent="0.3">
      <c r="K269" s="40"/>
      <c r="L269" s="40"/>
      <c r="Z269" s="15"/>
      <c r="AA269" s="15"/>
      <c r="AO269" s="28"/>
      <c r="AP269" s="28"/>
    </row>
    <row r="270" spans="11:42" ht="15.75" hidden="1" customHeight="1" x14ac:dyDescent="0.3">
      <c r="K270" s="40"/>
      <c r="L270" s="40"/>
      <c r="Z270" s="15"/>
      <c r="AA270" s="15"/>
      <c r="AO270" s="28"/>
      <c r="AP270" s="28"/>
    </row>
    <row r="271" spans="11:42" ht="15.75" hidden="1" customHeight="1" x14ac:dyDescent="0.3">
      <c r="K271" s="40"/>
      <c r="L271" s="40"/>
      <c r="Z271" s="15"/>
      <c r="AA271" s="15"/>
      <c r="AO271" s="28"/>
      <c r="AP271" s="28"/>
    </row>
    <row r="272" spans="11:42" ht="15.75" hidden="1" customHeight="1" x14ac:dyDescent="0.3">
      <c r="K272" s="40"/>
      <c r="L272" s="40"/>
      <c r="Z272" s="15"/>
      <c r="AA272" s="15"/>
      <c r="AO272" s="28"/>
      <c r="AP272" s="28"/>
    </row>
    <row r="273" spans="11:42" ht="15.75" hidden="1" customHeight="1" x14ac:dyDescent="0.3">
      <c r="K273" s="40"/>
      <c r="L273" s="40"/>
      <c r="Z273" s="15"/>
      <c r="AA273" s="15"/>
      <c r="AO273" s="28"/>
      <c r="AP273" s="28"/>
    </row>
    <row r="274" spans="11:42" ht="15.75" hidden="1" customHeight="1" x14ac:dyDescent="0.3">
      <c r="K274" s="40"/>
      <c r="L274" s="40"/>
      <c r="Z274" s="15"/>
      <c r="AA274" s="15"/>
      <c r="AO274" s="28"/>
      <c r="AP274" s="28"/>
    </row>
    <row r="275" spans="11:42" ht="15.75" hidden="1" customHeight="1" x14ac:dyDescent="0.3">
      <c r="K275" s="40"/>
      <c r="L275" s="40"/>
      <c r="Z275" s="15"/>
      <c r="AA275" s="15"/>
      <c r="AO275" s="28"/>
      <c r="AP275" s="28"/>
    </row>
    <row r="276" spans="11:42" ht="15.75" hidden="1" customHeight="1" x14ac:dyDescent="0.3">
      <c r="K276" s="40"/>
      <c r="L276" s="40"/>
      <c r="Z276" s="15"/>
      <c r="AA276" s="15"/>
      <c r="AO276" s="28"/>
      <c r="AP276" s="28"/>
    </row>
    <row r="277" spans="11:42" ht="15.75" hidden="1" customHeight="1" x14ac:dyDescent="0.3">
      <c r="K277" s="40"/>
      <c r="L277" s="40"/>
      <c r="Z277" s="15"/>
      <c r="AA277" s="15"/>
      <c r="AO277" s="28"/>
      <c r="AP277" s="28"/>
    </row>
    <row r="278" spans="11:42" ht="15.75" hidden="1" customHeight="1" x14ac:dyDescent="0.3">
      <c r="K278" s="40"/>
      <c r="L278" s="40"/>
      <c r="Z278" s="15"/>
      <c r="AA278" s="15"/>
      <c r="AO278" s="28"/>
      <c r="AP278" s="28"/>
    </row>
    <row r="279" spans="11:42" ht="15.75" hidden="1" customHeight="1" x14ac:dyDescent="0.3">
      <c r="K279" s="40"/>
      <c r="L279" s="40"/>
      <c r="Z279" s="15"/>
      <c r="AA279" s="15"/>
      <c r="AO279" s="28"/>
      <c r="AP279" s="28"/>
    </row>
    <row r="280" spans="11:42" ht="15.75" hidden="1" customHeight="1" x14ac:dyDescent="0.3">
      <c r="K280" s="40"/>
      <c r="L280" s="40"/>
      <c r="Z280" s="15"/>
      <c r="AA280" s="15"/>
      <c r="AO280" s="28"/>
      <c r="AP280" s="28"/>
    </row>
    <row r="281" spans="11:42" ht="15.75" hidden="1" customHeight="1" x14ac:dyDescent="0.3">
      <c r="K281" s="40"/>
      <c r="L281" s="40"/>
      <c r="Z281" s="15"/>
      <c r="AA281" s="15"/>
      <c r="AO281" s="28"/>
      <c r="AP281" s="28"/>
    </row>
    <row r="282" spans="11:42" ht="15.75" hidden="1" customHeight="1" x14ac:dyDescent="0.3">
      <c r="K282" s="40"/>
      <c r="L282" s="40"/>
      <c r="Z282" s="15"/>
      <c r="AA282" s="15"/>
      <c r="AO282" s="28"/>
      <c r="AP282" s="28"/>
    </row>
    <row r="283" spans="11:42" ht="15.75" hidden="1" customHeight="1" x14ac:dyDescent="0.3">
      <c r="K283" s="40"/>
      <c r="L283" s="40"/>
      <c r="Z283" s="15"/>
      <c r="AA283" s="15"/>
      <c r="AO283" s="28"/>
      <c r="AP283" s="28"/>
    </row>
    <row r="284" spans="11:42" ht="15.75" hidden="1" customHeight="1" x14ac:dyDescent="0.3">
      <c r="K284" s="40"/>
      <c r="L284" s="40"/>
      <c r="Z284" s="15"/>
      <c r="AA284" s="15"/>
      <c r="AO284" s="28"/>
      <c r="AP284" s="28"/>
    </row>
    <row r="285" spans="11:42" ht="15.75" hidden="1" customHeight="1" x14ac:dyDescent="0.3">
      <c r="K285" s="40"/>
      <c r="L285" s="40"/>
      <c r="Z285" s="15"/>
      <c r="AA285" s="15"/>
      <c r="AO285" s="28"/>
      <c r="AP285" s="28"/>
    </row>
    <row r="286" spans="11:42" ht="15.75" hidden="1" customHeight="1" x14ac:dyDescent="0.3">
      <c r="K286" s="40"/>
      <c r="L286" s="40"/>
      <c r="Z286" s="15"/>
      <c r="AA286" s="15"/>
      <c r="AO286" s="28"/>
      <c r="AP286" s="28"/>
    </row>
    <row r="287" spans="11:42" ht="15.75" hidden="1" customHeight="1" x14ac:dyDescent="0.3">
      <c r="K287" s="40"/>
      <c r="L287" s="40"/>
      <c r="Z287" s="15"/>
      <c r="AA287" s="15"/>
      <c r="AO287" s="28"/>
      <c r="AP287" s="28"/>
    </row>
    <row r="288" spans="11:42" ht="15.75" hidden="1" customHeight="1" x14ac:dyDescent="0.3">
      <c r="K288" s="40"/>
      <c r="L288" s="40"/>
      <c r="Z288" s="15"/>
      <c r="AA288" s="15"/>
      <c r="AO288" s="28"/>
      <c r="AP288" s="28"/>
    </row>
    <row r="289" spans="11:42" ht="15.75" hidden="1" customHeight="1" x14ac:dyDescent="0.3">
      <c r="K289" s="40"/>
      <c r="L289" s="40"/>
      <c r="Z289" s="15"/>
      <c r="AA289" s="15"/>
      <c r="AO289" s="28"/>
      <c r="AP289" s="28"/>
    </row>
    <row r="290" spans="11:42" ht="15.75" hidden="1" customHeight="1" x14ac:dyDescent="0.3">
      <c r="K290" s="40"/>
      <c r="L290" s="40"/>
      <c r="Z290" s="15"/>
      <c r="AA290" s="15"/>
      <c r="AO290" s="28"/>
      <c r="AP290" s="28"/>
    </row>
    <row r="291" spans="11:42" ht="15.75" hidden="1" customHeight="1" x14ac:dyDescent="0.3">
      <c r="K291" s="40"/>
      <c r="L291" s="40"/>
      <c r="Z291" s="15"/>
      <c r="AA291" s="15"/>
      <c r="AO291" s="28"/>
      <c r="AP291" s="28"/>
    </row>
    <row r="292" spans="11:42" ht="15.75" hidden="1" customHeight="1" x14ac:dyDescent="0.3">
      <c r="K292" s="40"/>
      <c r="L292" s="40"/>
      <c r="Z292" s="15"/>
      <c r="AA292" s="15"/>
      <c r="AO292" s="28"/>
      <c r="AP292" s="28"/>
    </row>
    <row r="293" spans="11:42" ht="15.75" hidden="1" customHeight="1" x14ac:dyDescent="0.3">
      <c r="K293" s="40"/>
      <c r="L293" s="40"/>
      <c r="Z293" s="15"/>
      <c r="AA293" s="15"/>
      <c r="AO293" s="28"/>
      <c r="AP293" s="28"/>
    </row>
    <row r="294" spans="11:42" ht="15.75" hidden="1" customHeight="1" x14ac:dyDescent="0.3">
      <c r="K294" s="40"/>
      <c r="L294" s="40"/>
      <c r="Z294" s="15"/>
      <c r="AA294" s="15"/>
      <c r="AO294" s="28"/>
      <c r="AP294" s="28"/>
    </row>
    <row r="295" spans="11:42" ht="15.75" hidden="1" customHeight="1" x14ac:dyDescent="0.3">
      <c r="K295" s="40"/>
      <c r="L295" s="40"/>
      <c r="Z295" s="15"/>
      <c r="AA295" s="15"/>
      <c r="AO295" s="28"/>
      <c r="AP295" s="28"/>
    </row>
    <row r="296" spans="11:42" ht="15.75" hidden="1" customHeight="1" x14ac:dyDescent="0.3">
      <c r="K296" s="40"/>
      <c r="L296" s="40"/>
      <c r="Z296" s="15"/>
      <c r="AA296" s="15"/>
      <c r="AO296" s="28"/>
      <c r="AP296" s="28"/>
    </row>
    <row r="297" spans="11:42" ht="15.75" hidden="1" customHeight="1" x14ac:dyDescent="0.3">
      <c r="K297" s="40"/>
      <c r="L297" s="40"/>
      <c r="Z297" s="15"/>
      <c r="AA297" s="15"/>
      <c r="AO297" s="28"/>
      <c r="AP297" s="28"/>
    </row>
    <row r="298" spans="11:42" ht="15.75" hidden="1" customHeight="1" x14ac:dyDescent="0.3">
      <c r="K298" s="40"/>
      <c r="L298" s="40"/>
      <c r="Z298" s="15"/>
      <c r="AA298" s="15"/>
      <c r="AO298" s="28"/>
      <c r="AP298" s="28"/>
    </row>
    <row r="299" spans="11:42" ht="15.75" hidden="1" customHeight="1" x14ac:dyDescent="0.3">
      <c r="K299" s="40"/>
      <c r="L299" s="40"/>
      <c r="Z299" s="15"/>
      <c r="AA299" s="15"/>
      <c r="AO299" s="28"/>
      <c r="AP299" s="28"/>
    </row>
    <row r="300" spans="11:42" ht="15.75" hidden="1" customHeight="1" x14ac:dyDescent="0.3">
      <c r="K300" s="40"/>
      <c r="L300" s="40"/>
      <c r="Z300" s="15"/>
      <c r="AA300" s="15"/>
      <c r="AO300" s="28"/>
      <c r="AP300" s="28"/>
    </row>
    <row r="301" spans="11:42" ht="15.75" hidden="1" customHeight="1" x14ac:dyDescent="0.3">
      <c r="K301" s="40"/>
      <c r="L301" s="40"/>
      <c r="Z301" s="15"/>
      <c r="AA301" s="15"/>
      <c r="AO301" s="28"/>
      <c r="AP301" s="28"/>
    </row>
    <row r="302" spans="11:42" ht="15.75" hidden="1" customHeight="1" x14ac:dyDescent="0.3">
      <c r="K302" s="40"/>
      <c r="L302" s="40"/>
      <c r="Z302" s="15"/>
      <c r="AA302" s="15"/>
      <c r="AO302" s="28"/>
      <c r="AP302" s="28"/>
    </row>
    <row r="303" spans="11:42" ht="15.75" hidden="1" customHeight="1" x14ac:dyDescent="0.3">
      <c r="K303" s="40"/>
      <c r="L303" s="40"/>
      <c r="Z303" s="15"/>
      <c r="AA303" s="15"/>
      <c r="AO303" s="28"/>
      <c r="AP303" s="28"/>
    </row>
    <row r="304" spans="11:42" ht="15.75" hidden="1" customHeight="1" x14ac:dyDescent="0.3">
      <c r="K304" s="40"/>
      <c r="L304" s="40"/>
      <c r="Z304" s="15"/>
      <c r="AA304" s="15"/>
      <c r="AO304" s="28"/>
      <c r="AP304" s="28"/>
    </row>
    <row r="305" spans="11:42" ht="15.75" hidden="1" customHeight="1" x14ac:dyDescent="0.3">
      <c r="K305" s="40"/>
      <c r="L305" s="40"/>
      <c r="Z305" s="15"/>
      <c r="AA305" s="15"/>
      <c r="AO305" s="28"/>
      <c r="AP305" s="28"/>
    </row>
    <row r="306" spans="11:42" ht="15.75" hidden="1" customHeight="1" x14ac:dyDescent="0.3">
      <c r="K306" s="40"/>
      <c r="L306" s="40"/>
      <c r="Z306" s="15"/>
      <c r="AA306" s="15"/>
      <c r="AO306" s="28"/>
      <c r="AP306" s="28"/>
    </row>
    <row r="307" spans="11:42" ht="15.75" hidden="1" customHeight="1" x14ac:dyDescent="0.3">
      <c r="K307" s="40"/>
      <c r="L307" s="40"/>
      <c r="Z307" s="15"/>
      <c r="AA307" s="15"/>
      <c r="AO307" s="28"/>
      <c r="AP307" s="28"/>
    </row>
    <row r="308" spans="11:42" ht="15.75" hidden="1" customHeight="1" x14ac:dyDescent="0.3">
      <c r="K308" s="40"/>
      <c r="L308" s="40"/>
      <c r="Z308" s="15"/>
      <c r="AA308" s="15"/>
      <c r="AO308" s="28"/>
      <c r="AP308" s="28"/>
    </row>
    <row r="309" spans="11:42" ht="15.75" hidden="1" customHeight="1" x14ac:dyDescent="0.3">
      <c r="K309" s="40"/>
      <c r="L309" s="40"/>
      <c r="Z309" s="15"/>
      <c r="AA309" s="15"/>
      <c r="AO309" s="28"/>
      <c r="AP309" s="28"/>
    </row>
    <row r="310" spans="11:42" ht="15.75" hidden="1" customHeight="1" x14ac:dyDescent="0.3">
      <c r="K310" s="40"/>
      <c r="L310" s="40"/>
      <c r="Z310" s="15"/>
      <c r="AA310" s="15"/>
      <c r="AO310" s="28"/>
      <c r="AP310" s="28"/>
    </row>
    <row r="311" spans="11:42" ht="15.75" hidden="1" customHeight="1" x14ac:dyDescent="0.3">
      <c r="K311" s="40"/>
      <c r="L311" s="40"/>
      <c r="Z311" s="15"/>
      <c r="AA311" s="15"/>
      <c r="AO311" s="28"/>
      <c r="AP311" s="28"/>
    </row>
    <row r="312" spans="11:42" ht="15.75" hidden="1" customHeight="1" x14ac:dyDescent="0.3">
      <c r="K312" s="40"/>
      <c r="L312" s="40"/>
      <c r="Z312" s="15"/>
      <c r="AA312" s="15"/>
      <c r="AO312" s="28"/>
      <c r="AP312" s="28"/>
    </row>
    <row r="313" spans="11:42" ht="15.75" hidden="1" customHeight="1" x14ac:dyDescent="0.3">
      <c r="K313" s="40"/>
      <c r="L313" s="40"/>
      <c r="Z313" s="15"/>
      <c r="AA313" s="15"/>
      <c r="AO313" s="28"/>
      <c r="AP313" s="28"/>
    </row>
    <row r="314" spans="11:42" ht="15.75" hidden="1" customHeight="1" x14ac:dyDescent="0.3">
      <c r="K314" s="40"/>
      <c r="L314" s="40"/>
      <c r="Z314" s="15"/>
      <c r="AA314" s="15"/>
      <c r="AO314" s="28"/>
      <c r="AP314" s="28"/>
    </row>
    <row r="315" spans="11:42" ht="15.75" hidden="1" customHeight="1" x14ac:dyDescent="0.3">
      <c r="K315" s="40"/>
      <c r="L315" s="40"/>
      <c r="Z315" s="15"/>
      <c r="AA315" s="15"/>
      <c r="AO315" s="28"/>
      <c r="AP315" s="28"/>
    </row>
    <row r="316" spans="11:42" ht="15.75" hidden="1" customHeight="1" x14ac:dyDescent="0.3">
      <c r="K316" s="40"/>
      <c r="L316" s="40"/>
      <c r="Z316" s="15"/>
      <c r="AA316" s="15"/>
      <c r="AO316" s="28"/>
      <c r="AP316" s="28"/>
    </row>
    <row r="317" spans="11:42" ht="15.75" hidden="1" customHeight="1" x14ac:dyDescent="0.3">
      <c r="K317" s="40"/>
      <c r="L317" s="40"/>
      <c r="Z317" s="15"/>
      <c r="AA317" s="15"/>
      <c r="AO317" s="28"/>
      <c r="AP317" s="28"/>
    </row>
    <row r="318" spans="11:42" ht="15.75" hidden="1" customHeight="1" x14ac:dyDescent="0.3">
      <c r="K318" s="40"/>
      <c r="L318" s="40"/>
      <c r="Z318" s="15"/>
      <c r="AA318" s="15"/>
      <c r="AO318" s="28"/>
      <c r="AP318" s="28"/>
    </row>
    <row r="319" spans="11:42" ht="15.75" hidden="1" customHeight="1" x14ac:dyDescent="0.3">
      <c r="K319" s="40"/>
      <c r="L319" s="40"/>
      <c r="Z319" s="15"/>
      <c r="AA319" s="15"/>
      <c r="AO319" s="28"/>
      <c r="AP319" s="28"/>
    </row>
    <row r="320" spans="11:42" ht="15.75" hidden="1" customHeight="1" x14ac:dyDescent="0.3">
      <c r="K320" s="40"/>
      <c r="L320" s="40"/>
      <c r="Z320" s="15"/>
      <c r="AA320" s="15"/>
      <c r="AO320" s="28"/>
      <c r="AP320" s="28"/>
    </row>
    <row r="321" spans="11:42" ht="15.75" hidden="1" customHeight="1" x14ac:dyDescent="0.3">
      <c r="K321" s="40"/>
      <c r="L321" s="40"/>
      <c r="Z321" s="15"/>
      <c r="AA321" s="15"/>
      <c r="AO321" s="28"/>
      <c r="AP321" s="28"/>
    </row>
    <row r="322" spans="11:42" ht="15.75" hidden="1" customHeight="1" x14ac:dyDescent="0.3">
      <c r="K322" s="40"/>
      <c r="L322" s="40"/>
      <c r="Z322" s="15"/>
      <c r="AA322" s="15"/>
      <c r="AO322" s="28"/>
      <c r="AP322" s="28"/>
    </row>
    <row r="323" spans="11:42" ht="15.75" hidden="1" customHeight="1" x14ac:dyDescent="0.3">
      <c r="K323" s="40"/>
      <c r="L323" s="40"/>
      <c r="Z323" s="15"/>
      <c r="AA323" s="15"/>
      <c r="AO323" s="28"/>
      <c r="AP323" s="28"/>
    </row>
    <row r="324" spans="11:42" ht="15.75" hidden="1" customHeight="1" x14ac:dyDescent="0.3">
      <c r="K324" s="40"/>
      <c r="L324" s="40"/>
      <c r="Z324" s="15"/>
      <c r="AA324" s="15"/>
      <c r="AO324" s="28"/>
      <c r="AP324" s="28"/>
    </row>
    <row r="325" spans="11:42" ht="15.75" hidden="1" customHeight="1" x14ac:dyDescent="0.3">
      <c r="K325" s="40"/>
      <c r="L325" s="40"/>
      <c r="Z325" s="15"/>
      <c r="AA325" s="15"/>
      <c r="AO325" s="28"/>
      <c r="AP325" s="28"/>
    </row>
    <row r="326" spans="11:42" ht="15.75" hidden="1" customHeight="1" x14ac:dyDescent="0.3">
      <c r="K326" s="40"/>
      <c r="L326" s="40"/>
      <c r="Z326" s="15"/>
      <c r="AA326" s="15"/>
      <c r="AO326" s="28"/>
      <c r="AP326" s="28"/>
    </row>
    <row r="327" spans="11:42" ht="15.75" hidden="1" customHeight="1" x14ac:dyDescent="0.3">
      <c r="K327" s="40"/>
      <c r="L327" s="40"/>
      <c r="Z327" s="15"/>
      <c r="AA327" s="15"/>
      <c r="AO327" s="28"/>
      <c r="AP327" s="28"/>
    </row>
    <row r="328" spans="11:42" ht="15.75" hidden="1" customHeight="1" x14ac:dyDescent="0.3">
      <c r="K328" s="40"/>
      <c r="L328" s="40"/>
      <c r="Z328" s="15"/>
      <c r="AA328" s="15"/>
      <c r="AO328" s="28"/>
      <c r="AP328" s="28"/>
    </row>
    <row r="329" spans="11:42" ht="15.75" hidden="1" customHeight="1" x14ac:dyDescent="0.3">
      <c r="K329" s="40"/>
      <c r="L329" s="40"/>
      <c r="Z329" s="15"/>
      <c r="AA329" s="15"/>
      <c r="AO329" s="28"/>
      <c r="AP329" s="28"/>
    </row>
    <row r="330" spans="11:42" ht="15.75" hidden="1" customHeight="1" x14ac:dyDescent="0.3">
      <c r="K330" s="40"/>
      <c r="L330" s="40"/>
      <c r="Z330" s="15"/>
      <c r="AA330" s="15"/>
      <c r="AO330" s="28"/>
      <c r="AP330" s="28"/>
    </row>
    <row r="331" spans="11:42" ht="15.75" hidden="1" customHeight="1" x14ac:dyDescent="0.3">
      <c r="K331" s="40"/>
      <c r="L331" s="40"/>
      <c r="Z331" s="15"/>
      <c r="AA331" s="15"/>
      <c r="AO331" s="28"/>
      <c r="AP331" s="28"/>
    </row>
    <row r="332" spans="11:42" ht="15.75" hidden="1" customHeight="1" x14ac:dyDescent="0.3">
      <c r="K332" s="40"/>
      <c r="L332" s="40"/>
      <c r="Z332" s="15"/>
      <c r="AA332" s="15"/>
      <c r="AO332" s="28"/>
      <c r="AP332" s="28"/>
    </row>
    <row r="333" spans="11:42" ht="15.75" hidden="1" customHeight="1" x14ac:dyDescent="0.3">
      <c r="K333" s="40"/>
      <c r="L333" s="40"/>
      <c r="Z333" s="15"/>
      <c r="AA333" s="15"/>
      <c r="AO333" s="28"/>
      <c r="AP333" s="28"/>
    </row>
    <row r="334" spans="11:42" ht="15.75" hidden="1" customHeight="1" x14ac:dyDescent="0.3">
      <c r="K334" s="40"/>
      <c r="L334" s="40"/>
      <c r="Z334" s="15"/>
      <c r="AA334" s="15"/>
      <c r="AO334" s="28"/>
      <c r="AP334" s="28"/>
    </row>
    <row r="335" spans="11:42" ht="15.75" hidden="1" customHeight="1" x14ac:dyDescent="0.3">
      <c r="K335" s="40"/>
      <c r="L335" s="40"/>
      <c r="Z335" s="15"/>
      <c r="AA335" s="15"/>
      <c r="AO335" s="28"/>
      <c r="AP335" s="28"/>
    </row>
    <row r="336" spans="11:42" ht="15.75" hidden="1" customHeight="1" x14ac:dyDescent="0.3">
      <c r="K336" s="40"/>
      <c r="L336" s="40"/>
      <c r="Z336" s="15"/>
      <c r="AA336" s="15"/>
      <c r="AO336" s="28"/>
      <c r="AP336" s="28"/>
    </row>
    <row r="337" spans="11:42" ht="15.75" hidden="1" customHeight="1" x14ac:dyDescent="0.3">
      <c r="K337" s="40"/>
      <c r="L337" s="40"/>
      <c r="Z337" s="15"/>
      <c r="AA337" s="15"/>
      <c r="AO337" s="28"/>
      <c r="AP337" s="28"/>
    </row>
    <row r="338" spans="11:42" ht="15.75" hidden="1" customHeight="1" x14ac:dyDescent="0.3">
      <c r="K338" s="40"/>
      <c r="L338" s="40"/>
      <c r="Z338" s="15"/>
      <c r="AA338" s="15"/>
      <c r="AO338" s="28"/>
      <c r="AP338" s="28"/>
    </row>
    <row r="339" spans="11:42" ht="15.75" hidden="1" customHeight="1" x14ac:dyDescent="0.3">
      <c r="K339" s="40"/>
      <c r="L339" s="40"/>
      <c r="Z339" s="15"/>
      <c r="AA339" s="15"/>
      <c r="AO339" s="28"/>
      <c r="AP339" s="28"/>
    </row>
    <row r="340" spans="11:42" ht="15.75" hidden="1" customHeight="1" x14ac:dyDescent="0.3">
      <c r="K340" s="40"/>
      <c r="L340" s="40"/>
      <c r="Z340" s="15"/>
      <c r="AA340" s="15"/>
      <c r="AO340" s="28"/>
      <c r="AP340" s="28"/>
    </row>
    <row r="341" spans="11:42" ht="15.75" hidden="1" customHeight="1" x14ac:dyDescent="0.3">
      <c r="K341" s="40"/>
      <c r="L341" s="40"/>
      <c r="Z341" s="15"/>
      <c r="AA341" s="15"/>
      <c r="AO341" s="28"/>
      <c r="AP341" s="28"/>
    </row>
    <row r="342" spans="11:42" ht="15.75" hidden="1" customHeight="1" x14ac:dyDescent="0.3">
      <c r="K342" s="40"/>
      <c r="L342" s="40"/>
      <c r="Z342" s="15"/>
      <c r="AA342" s="15"/>
      <c r="AO342" s="28"/>
      <c r="AP342" s="28"/>
    </row>
    <row r="343" spans="11:42" ht="15.75" hidden="1" customHeight="1" x14ac:dyDescent="0.3">
      <c r="K343" s="40"/>
      <c r="L343" s="40"/>
      <c r="Z343" s="15"/>
      <c r="AA343" s="15"/>
      <c r="AO343" s="28"/>
      <c r="AP343" s="28"/>
    </row>
    <row r="344" spans="11:42" ht="15.75" hidden="1" customHeight="1" x14ac:dyDescent="0.3">
      <c r="K344" s="40"/>
      <c r="L344" s="40"/>
      <c r="Z344" s="15"/>
      <c r="AA344" s="15"/>
      <c r="AO344" s="28"/>
      <c r="AP344" s="28"/>
    </row>
    <row r="345" spans="11:42" ht="15.75" hidden="1" customHeight="1" x14ac:dyDescent="0.3">
      <c r="K345" s="40"/>
      <c r="L345" s="40"/>
      <c r="Z345" s="15"/>
      <c r="AA345" s="15"/>
      <c r="AO345" s="28"/>
      <c r="AP345" s="28"/>
    </row>
    <row r="346" spans="11:42" ht="15.75" hidden="1" customHeight="1" x14ac:dyDescent="0.3">
      <c r="K346" s="40"/>
      <c r="L346" s="40"/>
      <c r="Z346" s="15"/>
      <c r="AA346" s="15"/>
      <c r="AO346" s="28"/>
      <c r="AP346" s="28"/>
    </row>
    <row r="347" spans="11:42" ht="15.75" hidden="1" customHeight="1" x14ac:dyDescent="0.3">
      <c r="K347" s="40"/>
      <c r="L347" s="40"/>
      <c r="Z347" s="15"/>
      <c r="AA347" s="15"/>
      <c r="AO347" s="28"/>
      <c r="AP347" s="28"/>
    </row>
    <row r="348" spans="11:42" ht="15.75" hidden="1" customHeight="1" x14ac:dyDescent="0.3">
      <c r="K348" s="40"/>
      <c r="L348" s="40"/>
      <c r="Z348" s="15"/>
      <c r="AA348" s="15"/>
      <c r="AO348" s="28"/>
      <c r="AP348" s="28"/>
    </row>
    <row r="349" spans="11:42" ht="15.75" hidden="1" customHeight="1" x14ac:dyDescent="0.3">
      <c r="K349" s="40"/>
      <c r="L349" s="40"/>
      <c r="Z349" s="15"/>
      <c r="AA349" s="15"/>
      <c r="AO349" s="28"/>
      <c r="AP349" s="28"/>
    </row>
    <row r="350" spans="11:42" ht="15.75" hidden="1" customHeight="1" x14ac:dyDescent="0.3">
      <c r="K350" s="40"/>
      <c r="L350" s="40"/>
      <c r="Z350" s="15"/>
      <c r="AA350" s="15"/>
      <c r="AO350" s="28"/>
      <c r="AP350" s="28"/>
    </row>
    <row r="351" spans="11:42" ht="15.75" hidden="1" customHeight="1" x14ac:dyDescent="0.3">
      <c r="K351" s="40"/>
      <c r="L351" s="40"/>
      <c r="Z351" s="15"/>
      <c r="AA351" s="15"/>
      <c r="AO351" s="28"/>
      <c r="AP351" s="28"/>
    </row>
    <row r="352" spans="11:42" ht="15.75" hidden="1" customHeight="1" x14ac:dyDescent="0.3">
      <c r="K352" s="40"/>
      <c r="L352" s="40"/>
      <c r="Z352" s="15"/>
      <c r="AA352" s="15"/>
      <c r="AO352" s="28"/>
      <c r="AP352" s="28"/>
    </row>
    <row r="353" spans="11:42" ht="15.75" hidden="1" customHeight="1" x14ac:dyDescent="0.3">
      <c r="K353" s="40"/>
      <c r="L353" s="40"/>
      <c r="Z353" s="15"/>
      <c r="AA353" s="15"/>
      <c r="AO353" s="28"/>
      <c r="AP353" s="28"/>
    </row>
    <row r="354" spans="11:42" ht="15.75" hidden="1" customHeight="1" x14ac:dyDescent="0.3">
      <c r="K354" s="40"/>
      <c r="L354" s="40"/>
      <c r="Z354" s="15"/>
      <c r="AA354" s="15"/>
      <c r="AO354" s="28"/>
      <c r="AP354" s="28"/>
    </row>
    <row r="355" spans="11:42" ht="15.75" hidden="1" customHeight="1" x14ac:dyDescent="0.3">
      <c r="K355" s="40"/>
      <c r="L355" s="40"/>
      <c r="Z355" s="15"/>
      <c r="AA355" s="15"/>
      <c r="AO355" s="28"/>
      <c r="AP355" s="28"/>
    </row>
    <row r="356" spans="11:42" ht="15.75" hidden="1" customHeight="1" x14ac:dyDescent="0.3">
      <c r="K356" s="40"/>
      <c r="L356" s="40"/>
      <c r="Z356" s="15"/>
      <c r="AA356" s="15"/>
      <c r="AO356" s="28"/>
      <c r="AP356" s="28"/>
    </row>
    <row r="357" spans="11:42" ht="15.75" hidden="1" customHeight="1" x14ac:dyDescent="0.3">
      <c r="K357" s="40"/>
      <c r="L357" s="40"/>
      <c r="Z357" s="15"/>
      <c r="AA357" s="15"/>
      <c r="AO357" s="28"/>
      <c r="AP357" s="28"/>
    </row>
    <row r="358" spans="11:42" ht="15.75" hidden="1" customHeight="1" x14ac:dyDescent="0.3">
      <c r="K358" s="40"/>
      <c r="L358" s="40"/>
      <c r="Z358" s="15"/>
      <c r="AA358" s="15"/>
      <c r="AO358" s="28"/>
      <c r="AP358" s="28"/>
    </row>
    <row r="359" spans="11:42" ht="15.75" hidden="1" customHeight="1" x14ac:dyDescent="0.3">
      <c r="K359" s="40"/>
      <c r="L359" s="40"/>
      <c r="Z359" s="15"/>
      <c r="AA359" s="15"/>
      <c r="AO359" s="28"/>
      <c r="AP359" s="28"/>
    </row>
    <row r="360" spans="11:42" ht="15.75" hidden="1" customHeight="1" x14ac:dyDescent="0.3">
      <c r="K360" s="40"/>
      <c r="L360" s="40"/>
      <c r="Z360" s="15"/>
      <c r="AA360" s="15"/>
      <c r="AO360" s="28"/>
      <c r="AP360" s="28"/>
    </row>
    <row r="361" spans="11:42" ht="15.75" hidden="1" customHeight="1" x14ac:dyDescent="0.3">
      <c r="K361" s="40"/>
      <c r="L361" s="40"/>
      <c r="Z361" s="15"/>
      <c r="AA361" s="15"/>
      <c r="AO361" s="28"/>
      <c r="AP361" s="28"/>
    </row>
    <row r="362" spans="11:42" ht="15.75" hidden="1" customHeight="1" x14ac:dyDescent="0.3">
      <c r="K362" s="40"/>
      <c r="L362" s="40"/>
      <c r="Z362" s="15"/>
      <c r="AA362" s="15"/>
      <c r="AO362" s="28"/>
      <c r="AP362" s="28"/>
    </row>
    <row r="363" spans="11:42" ht="15.75" hidden="1" customHeight="1" x14ac:dyDescent="0.3">
      <c r="K363" s="40"/>
      <c r="L363" s="40"/>
      <c r="Z363" s="15"/>
      <c r="AA363" s="15"/>
      <c r="AO363" s="28"/>
      <c r="AP363" s="28"/>
    </row>
    <row r="364" spans="11:42" ht="15.75" hidden="1" customHeight="1" x14ac:dyDescent="0.3">
      <c r="K364" s="40"/>
      <c r="L364" s="40"/>
      <c r="Z364" s="15"/>
      <c r="AA364" s="15"/>
      <c r="AO364" s="28"/>
      <c r="AP364" s="28"/>
    </row>
    <row r="365" spans="11:42" ht="15.75" hidden="1" customHeight="1" x14ac:dyDescent="0.3">
      <c r="K365" s="40"/>
      <c r="L365" s="40"/>
      <c r="Z365" s="15"/>
      <c r="AA365" s="15"/>
      <c r="AO365" s="28"/>
      <c r="AP365" s="28"/>
    </row>
    <row r="366" spans="11:42" ht="15.75" hidden="1" customHeight="1" x14ac:dyDescent="0.3">
      <c r="K366" s="40"/>
      <c r="L366" s="40"/>
      <c r="Z366" s="15"/>
      <c r="AA366" s="15"/>
      <c r="AO366" s="28"/>
      <c r="AP366" s="28"/>
    </row>
    <row r="367" spans="11:42" ht="15.75" hidden="1" customHeight="1" x14ac:dyDescent="0.3">
      <c r="K367" s="40"/>
      <c r="L367" s="40"/>
      <c r="Z367" s="15"/>
      <c r="AA367" s="15"/>
      <c r="AO367" s="28"/>
      <c r="AP367" s="28"/>
    </row>
    <row r="368" spans="11:42" ht="15.75" hidden="1" customHeight="1" x14ac:dyDescent="0.3">
      <c r="K368" s="40"/>
      <c r="L368" s="40"/>
      <c r="Z368" s="15"/>
      <c r="AA368" s="15"/>
      <c r="AO368" s="28"/>
      <c r="AP368" s="28"/>
    </row>
    <row r="369" spans="11:42" ht="15.75" hidden="1" customHeight="1" x14ac:dyDescent="0.3">
      <c r="K369" s="40"/>
      <c r="L369" s="40"/>
      <c r="Z369" s="15"/>
      <c r="AA369" s="15"/>
      <c r="AO369" s="28"/>
      <c r="AP369" s="28"/>
    </row>
    <row r="370" spans="11:42" ht="15.75" hidden="1" customHeight="1" x14ac:dyDescent="0.3">
      <c r="K370" s="40"/>
      <c r="L370" s="40"/>
      <c r="Z370" s="15"/>
      <c r="AA370" s="15"/>
      <c r="AO370" s="28"/>
      <c r="AP370" s="28"/>
    </row>
    <row r="371" spans="11:42" ht="15.75" hidden="1" customHeight="1" x14ac:dyDescent="0.3">
      <c r="K371" s="40"/>
      <c r="L371" s="40"/>
      <c r="Z371" s="15"/>
      <c r="AA371" s="15"/>
      <c r="AO371" s="28"/>
      <c r="AP371" s="28"/>
    </row>
    <row r="372" spans="11:42" ht="15.75" hidden="1" customHeight="1" x14ac:dyDescent="0.3">
      <c r="K372" s="40"/>
      <c r="L372" s="40"/>
      <c r="Z372" s="15"/>
      <c r="AA372" s="15"/>
      <c r="AO372" s="28"/>
      <c r="AP372" s="28"/>
    </row>
    <row r="373" spans="11:42" ht="15.75" hidden="1" customHeight="1" x14ac:dyDescent="0.3">
      <c r="K373" s="40"/>
      <c r="L373" s="40"/>
      <c r="Z373" s="15"/>
      <c r="AA373" s="15"/>
      <c r="AO373" s="28"/>
      <c r="AP373" s="28"/>
    </row>
    <row r="374" spans="11:42" ht="15.75" hidden="1" customHeight="1" x14ac:dyDescent="0.3">
      <c r="K374" s="40"/>
      <c r="L374" s="40"/>
      <c r="Z374" s="15"/>
      <c r="AA374" s="15"/>
      <c r="AO374" s="28"/>
      <c r="AP374" s="28"/>
    </row>
    <row r="375" spans="11:42" ht="15.75" hidden="1" customHeight="1" x14ac:dyDescent="0.3">
      <c r="K375" s="40"/>
      <c r="L375" s="40"/>
      <c r="Z375" s="15"/>
      <c r="AA375" s="15"/>
      <c r="AO375" s="28"/>
      <c r="AP375" s="28"/>
    </row>
    <row r="376" spans="11:42" ht="15.75" hidden="1" customHeight="1" x14ac:dyDescent="0.3">
      <c r="K376" s="40"/>
      <c r="L376" s="40"/>
      <c r="Z376" s="15"/>
      <c r="AA376" s="15"/>
      <c r="AO376" s="28"/>
      <c r="AP376" s="28"/>
    </row>
    <row r="377" spans="11:42" ht="15.75" hidden="1" customHeight="1" x14ac:dyDescent="0.3">
      <c r="K377" s="40"/>
      <c r="L377" s="40"/>
      <c r="Z377" s="15"/>
      <c r="AA377" s="15"/>
      <c r="AO377" s="28"/>
      <c r="AP377" s="28"/>
    </row>
    <row r="378" spans="11:42" ht="15.75" hidden="1" customHeight="1" x14ac:dyDescent="0.3">
      <c r="K378" s="40"/>
      <c r="L378" s="40"/>
      <c r="Z378" s="15"/>
      <c r="AA378" s="15"/>
      <c r="AO378" s="28"/>
      <c r="AP378" s="28"/>
    </row>
    <row r="379" spans="11:42" ht="15.75" hidden="1" customHeight="1" x14ac:dyDescent="0.3">
      <c r="K379" s="40"/>
      <c r="L379" s="40"/>
      <c r="Z379" s="15"/>
      <c r="AA379" s="15"/>
      <c r="AO379" s="28"/>
      <c r="AP379" s="28"/>
    </row>
    <row r="380" spans="11:42" ht="15.75" hidden="1" customHeight="1" x14ac:dyDescent="0.3">
      <c r="K380" s="40"/>
      <c r="L380" s="40"/>
      <c r="Z380" s="15"/>
      <c r="AA380" s="15"/>
      <c r="AO380" s="28"/>
      <c r="AP380" s="28"/>
    </row>
    <row r="381" spans="11:42" ht="15.75" hidden="1" customHeight="1" x14ac:dyDescent="0.3">
      <c r="K381" s="40"/>
      <c r="L381" s="40"/>
      <c r="Z381" s="15"/>
      <c r="AA381" s="15"/>
      <c r="AO381" s="28"/>
      <c r="AP381" s="28"/>
    </row>
    <row r="382" spans="11:42" ht="15.75" hidden="1" customHeight="1" x14ac:dyDescent="0.3">
      <c r="K382" s="40"/>
      <c r="L382" s="40"/>
      <c r="Z382" s="15"/>
      <c r="AA382" s="15"/>
      <c r="AO382" s="28"/>
      <c r="AP382" s="28"/>
    </row>
    <row r="383" spans="11:42" ht="15.75" hidden="1" customHeight="1" x14ac:dyDescent="0.3">
      <c r="K383" s="40"/>
      <c r="L383" s="40"/>
      <c r="Z383" s="15"/>
      <c r="AA383" s="15"/>
      <c r="AO383" s="28"/>
      <c r="AP383" s="28"/>
    </row>
    <row r="384" spans="11:42" ht="15.75" hidden="1" customHeight="1" x14ac:dyDescent="0.3">
      <c r="K384" s="40"/>
      <c r="L384" s="40"/>
      <c r="Z384" s="15"/>
      <c r="AA384" s="15"/>
      <c r="AO384" s="28"/>
      <c r="AP384" s="28"/>
    </row>
    <row r="385" spans="11:42" ht="15.75" hidden="1" customHeight="1" x14ac:dyDescent="0.3">
      <c r="K385" s="40"/>
      <c r="L385" s="40"/>
      <c r="Z385" s="15"/>
      <c r="AA385" s="15"/>
      <c r="AO385" s="28"/>
      <c r="AP385" s="28"/>
    </row>
    <row r="386" spans="11:42" ht="15.75" hidden="1" customHeight="1" x14ac:dyDescent="0.3">
      <c r="K386" s="40"/>
      <c r="L386" s="40"/>
      <c r="Z386" s="15"/>
      <c r="AA386" s="15"/>
      <c r="AO386" s="28"/>
      <c r="AP386" s="28"/>
    </row>
    <row r="387" spans="11:42" ht="15.75" hidden="1" customHeight="1" x14ac:dyDescent="0.3">
      <c r="K387" s="40"/>
      <c r="L387" s="40"/>
      <c r="Z387" s="15"/>
      <c r="AA387" s="15"/>
      <c r="AO387" s="28"/>
      <c r="AP387" s="28"/>
    </row>
    <row r="388" spans="11:42" ht="15.75" hidden="1" customHeight="1" x14ac:dyDescent="0.3">
      <c r="K388" s="40"/>
      <c r="L388" s="40"/>
      <c r="Z388" s="15"/>
      <c r="AA388" s="15"/>
      <c r="AO388" s="28"/>
      <c r="AP388" s="28"/>
    </row>
    <row r="389" spans="11:42" ht="15.75" hidden="1" customHeight="1" x14ac:dyDescent="0.3">
      <c r="K389" s="40"/>
      <c r="L389" s="40"/>
      <c r="Z389" s="15"/>
      <c r="AA389" s="15"/>
      <c r="AO389" s="28"/>
      <c r="AP389" s="28"/>
    </row>
    <row r="390" spans="11:42" ht="15.75" hidden="1" customHeight="1" x14ac:dyDescent="0.3">
      <c r="K390" s="40"/>
      <c r="L390" s="40"/>
      <c r="Z390" s="15"/>
      <c r="AA390" s="15"/>
      <c r="AO390" s="28"/>
      <c r="AP390" s="28"/>
    </row>
    <row r="391" spans="11:42" ht="15.75" hidden="1" customHeight="1" x14ac:dyDescent="0.3">
      <c r="K391" s="40"/>
      <c r="L391" s="40"/>
      <c r="Z391" s="15"/>
      <c r="AA391" s="15"/>
      <c r="AO391" s="28"/>
      <c r="AP391" s="28"/>
    </row>
    <row r="392" spans="11:42" ht="15.75" hidden="1" customHeight="1" x14ac:dyDescent="0.3">
      <c r="K392" s="40"/>
      <c r="L392" s="40"/>
      <c r="Z392" s="15"/>
      <c r="AA392" s="15"/>
      <c r="AO392" s="28"/>
      <c r="AP392" s="28"/>
    </row>
    <row r="393" spans="11:42" ht="15.75" hidden="1" customHeight="1" x14ac:dyDescent="0.3">
      <c r="K393" s="40"/>
      <c r="L393" s="40"/>
      <c r="Z393" s="15"/>
      <c r="AA393" s="15"/>
      <c r="AO393" s="28"/>
      <c r="AP393" s="28"/>
    </row>
    <row r="394" spans="11:42" ht="15.75" hidden="1" customHeight="1" x14ac:dyDescent="0.3">
      <c r="K394" s="40"/>
      <c r="L394" s="40"/>
      <c r="Z394" s="15"/>
      <c r="AA394" s="15"/>
      <c r="AO394" s="28"/>
      <c r="AP394" s="28"/>
    </row>
    <row r="395" spans="11:42" ht="15.75" hidden="1" customHeight="1" x14ac:dyDescent="0.3">
      <c r="K395" s="40"/>
      <c r="L395" s="40"/>
      <c r="Z395" s="15"/>
      <c r="AA395" s="15"/>
      <c r="AO395" s="28"/>
      <c r="AP395" s="28"/>
    </row>
    <row r="396" spans="11:42" ht="15.75" hidden="1" customHeight="1" x14ac:dyDescent="0.3">
      <c r="K396" s="40"/>
      <c r="L396" s="40"/>
      <c r="Z396" s="15"/>
      <c r="AA396" s="15"/>
      <c r="AO396" s="28"/>
      <c r="AP396" s="28"/>
    </row>
    <row r="397" spans="11:42" ht="15.75" hidden="1" customHeight="1" x14ac:dyDescent="0.3">
      <c r="K397" s="40"/>
      <c r="L397" s="40"/>
      <c r="Z397" s="15"/>
      <c r="AA397" s="15"/>
      <c r="AO397" s="28"/>
      <c r="AP397" s="28"/>
    </row>
    <row r="398" spans="11:42" ht="15.75" hidden="1" customHeight="1" x14ac:dyDescent="0.3">
      <c r="K398" s="40"/>
      <c r="L398" s="40"/>
      <c r="Z398" s="15"/>
      <c r="AA398" s="15"/>
      <c r="AO398" s="28"/>
      <c r="AP398" s="28"/>
    </row>
    <row r="399" spans="11:42" ht="15.75" hidden="1" customHeight="1" x14ac:dyDescent="0.3">
      <c r="K399" s="40"/>
      <c r="L399" s="40"/>
      <c r="Z399" s="15"/>
      <c r="AA399" s="15"/>
      <c r="AO399" s="28"/>
      <c r="AP399" s="28"/>
    </row>
    <row r="400" spans="11:42" ht="15.75" hidden="1" customHeight="1" x14ac:dyDescent="0.3">
      <c r="K400" s="40"/>
      <c r="L400" s="40"/>
      <c r="Z400" s="15"/>
      <c r="AA400" s="15"/>
      <c r="AO400" s="28"/>
      <c r="AP400" s="28"/>
    </row>
    <row r="401" spans="11:42" ht="15.75" hidden="1" customHeight="1" x14ac:dyDescent="0.3">
      <c r="K401" s="40"/>
      <c r="L401" s="40"/>
      <c r="Z401" s="15"/>
      <c r="AA401" s="15"/>
      <c r="AO401" s="28"/>
      <c r="AP401" s="28"/>
    </row>
    <row r="402" spans="11:42" ht="15.75" hidden="1" customHeight="1" x14ac:dyDescent="0.3">
      <c r="K402" s="40"/>
      <c r="L402" s="40"/>
      <c r="Z402" s="15"/>
      <c r="AA402" s="15"/>
      <c r="AO402" s="28"/>
      <c r="AP402" s="28"/>
    </row>
    <row r="403" spans="11:42" ht="15.75" hidden="1" customHeight="1" x14ac:dyDescent="0.3">
      <c r="K403" s="40"/>
      <c r="L403" s="40"/>
      <c r="Z403" s="15"/>
      <c r="AA403" s="15"/>
      <c r="AO403" s="28"/>
      <c r="AP403" s="28"/>
    </row>
    <row r="404" spans="11:42" ht="15.75" hidden="1" customHeight="1" x14ac:dyDescent="0.3">
      <c r="K404" s="40"/>
      <c r="L404" s="40"/>
      <c r="Z404" s="15"/>
      <c r="AA404" s="15"/>
      <c r="AO404" s="28"/>
      <c r="AP404" s="28"/>
    </row>
    <row r="405" spans="11:42" ht="15.75" hidden="1" customHeight="1" x14ac:dyDescent="0.3">
      <c r="K405" s="40"/>
      <c r="L405" s="40"/>
      <c r="Z405" s="15"/>
      <c r="AA405" s="15"/>
      <c r="AO405" s="28"/>
      <c r="AP405" s="28"/>
    </row>
    <row r="406" spans="11:42" ht="15.75" hidden="1" customHeight="1" x14ac:dyDescent="0.3">
      <c r="K406" s="40"/>
      <c r="L406" s="40"/>
      <c r="Z406" s="15"/>
      <c r="AA406" s="15"/>
      <c r="AO406" s="28"/>
      <c r="AP406" s="28"/>
    </row>
    <row r="407" spans="11:42" ht="15.75" hidden="1" customHeight="1" x14ac:dyDescent="0.3">
      <c r="K407" s="40"/>
      <c r="L407" s="40"/>
      <c r="Z407" s="15"/>
      <c r="AA407" s="15"/>
      <c r="AO407" s="28"/>
      <c r="AP407" s="28"/>
    </row>
    <row r="408" spans="11:42" ht="15.75" hidden="1" customHeight="1" x14ac:dyDescent="0.3">
      <c r="K408" s="40"/>
      <c r="L408" s="40"/>
      <c r="Z408" s="15"/>
      <c r="AA408" s="15"/>
      <c r="AO408" s="28"/>
      <c r="AP408" s="28"/>
    </row>
    <row r="409" spans="11:42" ht="15.75" hidden="1" customHeight="1" x14ac:dyDescent="0.3">
      <c r="K409" s="40"/>
      <c r="L409" s="40"/>
      <c r="Z409" s="15"/>
      <c r="AA409" s="15"/>
      <c r="AO409" s="28"/>
      <c r="AP409" s="28"/>
    </row>
    <row r="410" spans="11:42" ht="15.75" hidden="1" customHeight="1" x14ac:dyDescent="0.3">
      <c r="K410" s="40"/>
      <c r="L410" s="40"/>
      <c r="Z410" s="15"/>
      <c r="AA410" s="15"/>
      <c r="AO410" s="28"/>
      <c r="AP410" s="28"/>
    </row>
    <row r="411" spans="11:42" ht="15.75" hidden="1" customHeight="1" x14ac:dyDescent="0.3">
      <c r="K411" s="40"/>
      <c r="L411" s="40"/>
      <c r="Z411" s="15"/>
      <c r="AA411" s="15"/>
      <c r="AO411" s="28"/>
      <c r="AP411" s="28"/>
    </row>
    <row r="412" spans="11:42" ht="15.75" hidden="1" customHeight="1" x14ac:dyDescent="0.3">
      <c r="K412" s="40"/>
      <c r="L412" s="40"/>
      <c r="Z412" s="15"/>
      <c r="AA412" s="15"/>
      <c r="AO412" s="28"/>
      <c r="AP412" s="28"/>
    </row>
    <row r="413" spans="11:42" ht="15.75" hidden="1" customHeight="1" x14ac:dyDescent="0.3">
      <c r="K413" s="40"/>
      <c r="L413" s="40"/>
      <c r="Z413" s="15"/>
      <c r="AA413" s="15"/>
      <c r="AO413" s="28"/>
      <c r="AP413" s="28"/>
    </row>
    <row r="414" spans="11:42" ht="15.75" hidden="1" customHeight="1" x14ac:dyDescent="0.3">
      <c r="K414" s="40"/>
      <c r="L414" s="40"/>
      <c r="Z414" s="15"/>
      <c r="AA414" s="15"/>
      <c r="AO414" s="28"/>
      <c r="AP414" s="28"/>
    </row>
    <row r="415" spans="11:42" ht="15.75" hidden="1" customHeight="1" x14ac:dyDescent="0.3">
      <c r="K415" s="40"/>
      <c r="L415" s="40"/>
      <c r="Z415" s="15"/>
      <c r="AA415" s="15"/>
      <c r="AO415" s="28"/>
      <c r="AP415" s="28"/>
    </row>
    <row r="416" spans="11:42" ht="15.75" hidden="1" customHeight="1" x14ac:dyDescent="0.3">
      <c r="K416" s="40"/>
      <c r="L416" s="40"/>
      <c r="Z416" s="15"/>
      <c r="AA416" s="15"/>
      <c r="AO416" s="28"/>
      <c r="AP416" s="28"/>
    </row>
    <row r="417" spans="11:42" ht="15.75" hidden="1" customHeight="1" x14ac:dyDescent="0.3">
      <c r="K417" s="40"/>
      <c r="L417" s="40"/>
      <c r="Z417" s="15"/>
      <c r="AA417" s="15"/>
      <c r="AO417" s="28"/>
      <c r="AP417" s="28"/>
    </row>
    <row r="418" spans="11:42" ht="15.75" hidden="1" customHeight="1" x14ac:dyDescent="0.3">
      <c r="K418" s="40"/>
      <c r="L418" s="40"/>
      <c r="Z418" s="15"/>
      <c r="AA418" s="15"/>
      <c r="AO418" s="28"/>
      <c r="AP418" s="28"/>
    </row>
    <row r="419" spans="11:42" ht="15.75" hidden="1" customHeight="1" x14ac:dyDescent="0.3">
      <c r="K419" s="40"/>
      <c r="L419" s="40"/>
      <c r="Z419" s="15"/>
      <c r="AA419" s="15"/>
      <c r="AO419" s="28"/>
      <c r="AP419" s="28"/>
    </row>
    <row r="420" spans="11:42" ht="15.75" hidden="1" customHeight="1" x14ac:dyDescent="0.3">
      <c r="K420" s="40"/>
      <c r="L420" s="40"/>
      <c r="Z420" s="15"/>
      <c r="AA420" s="15"/>
      <c r="AO420" s="28"/>
      <c r="AP420" s="28"/>
    </row>
    <row r="421" spans="11:42" ht="15.75" hidden="1" customHeight="1" x14ac:dyDescent="0.3">
      <c r="K421" s="40"/>
      <c r="L421" s="40"/>
      <c r="Z421" s="15"/>
      <c r="AA421" s="15"/>
      <c r="AO421" s="28"/>
      <c r="AP421" s="28"/>
    </row>
    <row r="422" spans="11:42" ht="15.75" hidden="1" customHeight="1" x14ac:dyDescent="0.3">
      <c r="K422" s="40"/>
      <c r="L422" s="40"/>
      <c r="Z422" s="15"/>
      <c r="AA422" s="15"/>
      <c r="AO422" s="28"/>
      <c r="AP422" s="28"/>
    </row>
    <row r="423" spans="11:42" ht="15.75" hidden="1" customHeight="1" x14ac:dyDescent="0.3">
      <c r="K423" s="40"/>
      <c r="L423" s="40"/>
      <c r="Z423" s="15"/>
      <c r="AA423" s="15"/>
      <c r="AO423" s="28"/>
      <c r="AP423" s="28"/>
    </row>
    <row r="424" spans="11:42" ht="15.75" hidden="1" customHeight="1" x14ac:dyDescent="0.3">
      <c r="K424" s="40"/>
      <c r="L424" s="40"/>
      <c r="Z424" s="15"/>
      <c r="AA424" s="15"/>
      <c r="AO424" s="28"/>
      <c r="AP424" s="28"/>
    </row>
    <row r="425" spans="11:42" ht="15.75" hidden="1" customHeight="1" x14ac:dyDescent="0.3">
      <c r="K425" s="40"/>
      <c r="L425" s="40"/>
      <c r="Z425" s="15"/>
      <c r="AA425" s="15"/>
      <c r="AO425" s="28"/>
      <c r="AP425" s="28"/>
    </row>
    <row r="426" spans="11:42" ht="15.75" hidden="1" customHeight="1" x14ac:dyDescent="0.3">
      <c r="K426" s="40"/>
      <c r="L426" s="40"/>
      <c r="Z426" s="15"/>
      <c r="AA426" s="15"/>
      <c r="AO426" s="28"/>
      <c r="AP426" s="28"/>
    </row>
    <row r="427" spans="11:42" ht="15.75" hidden="1" customHeight="1" x14ac:dyDescent="0.3">
      <c r="K427" s="40"/>
      <c r="L427" s="40"/>
      <c r="Z427" s="15"/>
      <c r="AA427" s="15"/>
      <c r="AO427" s="28"/>
      <c r="AP427" s="28"/>
    </row>
    <row r="428" spans="11:42" ht="15.75" hidden="1" customHeight="1" x14ac:dyDescent="0.3">
      <c r="K428" s="40"/>
      <c r="L428" s="40"/>
      <c r="Z428" s="15"/>
      <c r="AA428" s="15"/>
      <c r="AO428" s="28"/>
      <c r="AP428" s="28"/>
    </row>
    <row r="429" spans="11:42" ht="15.75" hidden="1" customHeight="1" x14ac:dyDescent="0.3">
      <c r="K429" s="40"/>
      <c r="L429" s="40"/>
      <c r="Z429" s="15"/>
      <c r="AA429" s="15"/>
      <c r="AO429" s="28"/>
      <c r="AP429" s="28"/>
    </row>
    <row r="430" spans="11:42" ht="15.75" hidden="1" customHeight="1" x14ac:dyDescent="0.3">
      <c r="K430" s="40"/>
      <c r="L430" s="40"/>
      <c r="Z430" s="15"/>
      <c r="AA430" s="15"/>
      <c r="AO430" s="28"/>
      <c r="AP430" s="28"/>
    </row>
    <row r="431" spans="11:42" ht="15.75" hidden="1" customHeight="1" x14ac:dyDescent="0.3">
      <c r="K431" s="40"/>
      <c r="L431" s="40"/>
      <c r="Z431" s="15"/>
      <c r="AA431" s="15"/>
      <c r="AO431" s="28"/>
      <c r="AP431" s="28"/>
    </row>
    <row r="432" spans="11:42" ht="15.75" hidden="1" customHeight="1" x14ac:dyDescent="0.3">
      <c r="K432" s="40"/>
      <c r="L432" s="40"/>
      <c r="Z432" s="15"/>
      <c r="AA432" s="15"/>
      <c r="AO432" s="28"/>
      <c r="AP432" s="28"/>
    </row>
    <row r="433" spans="11:42" ht="15.75" hidden="1" customHeight="1" x14ac:dyDescent="0.3">
      <c r="K433" s="40"/>
      <c r="L433" s="40"/>
      <c r="Z433" s="15"/>
      <c r="AA433" s="15"/>
      <c r="AO433" s="28"/>
      <c r="AP433" s="28"/>
    </row>
    <row r="434" spans="11:42" ht="15.75" hidden="1" customHeight="1" x14ac:dyDescent="0.3">
      <c r="K434" s="40"/>
      <c r="L434" s="40"/>
      <c r="Z434" s="15"/>
      <c r="AA434" s="15"/>
      <c r="AO434" s="28"/>
      <c r="AP434" s="28"/>
    </row>
    <row r="435" spans="11:42" ht="15.75" hidden="1" customHeight="1" x14ac:dyDescent="0.3">
      <c r="K435" s="40"/>
      <c r="L435" s="40"/>
      <c r="Z435" s="15"/>
      <c r="AA435" s="15"/>
      <c r="AO435" s="28"/>
      <c r="AP435" s="28"/>
    </row>
    <row r="436" spans="11:42" ht="15.75" hidden="1" customHeight="1" x14ac:dyDescent="0.3">
      <c r="K436" s="40"/>
      <c r="L436" s="40"/>
      <c r="Z436" s="15"/>
      <c r="AA436" s="15"/>
      <c r="AO436" s="28"/>
      <c r="AP436" s="28"/>
    </row>
    <row r="437" spans="11:42" ht="15.75" hidden="1" customHeight="1" x14ac:dyDescent="0.3">
      <c r="K437" s="40"/>
      <c r="L437" s="40"/>
      <c r="Z437" s="15"/>
      <c r="AA437" s="15"/>
      <c r="AO437" s="28"/>
      <c r="AP437" s="28"/>
    </row>
    <row r="438" spans="11:42" ht="15.75" hidden="1" customHeight="1" x14ac:dyDescent="0.3">
      <c r="K438" s="40"/>
      <c r="L438" s="40"/>
      <c r="Z438" s="15"/>
      <c r="AA438" s="15"/>
      <c r="AO438" s="28"/>
      <c r="AP438" s="28"/>
    </row>
    <row r="439" spans="11:42" ht="15.75" hidden="1" customHeight="1" x14ac:dyDescent="0.3">
      <c r="K439" s="40"/>
      <c r="L439" s="40"/>
      <c r="Z439" s="15"/>
      <c r="AA439" s="15"/>
      <c r="AO439" s="28"/>
      <c r="AP439" s="28"/>
    </row>
    <row r="440" spans="11:42" ht="15.75" hidden="1" customHeight="1" x14ac:dyDescent="0.3">
      <c r="K440" s="40"/>
      <c r="L440" s="40"/>
      <c r="Z440" s="15"/>
      <c r="AA440" s="15"/>
      <c r="AO440" s="28"/>
      <c r="AP440" s="28"/>
    </row>
    <row r="441" spans="11:42" ht="15.75" hidden="1" customHeight="1" x14ac:dyDescent="0.3">
      <c r="K441" s="40"/>
      <c r="L441" s="40"/>
      <c r="Z441" s="15"/>
      <c r="AA441" s="15"/>
      <c r="AO441" s="28"/>
      <c r="AP441" s="28"/>
    </row>
    <row r="442" spans="11:42" ht="15.75" hidden="1" customHeight="1" x14ac:dyDescent="0.3">
      <c r="K442" s="40"/>
      <c r="L442" s="40"/>
      <c r="Z442" s="15"/>
      <c r="AA442" s="15"/>
      <c r="AO442" s="28"/>
      <c r="AP442" s="28"/>
    </row>
    <row r="443" spans="11:42" ht="15.75" hidden="1" customHeight="1" x14ac:dyDescent="0.3">
      <c r="K443" s="40"/>
      <c r="L443" s="40"/>
      <c r="Z443" s="15"/>
      <c r="AA443" s="15"/>
      <c r="AO443" s="28"/>
      <c r="AP443" s="28"/>
    </row>
    <row r="444" spans="11:42" ht="15.75" hidden="1" customHeight="1" x14ac:dyDescent="0.3">
      <c r="K444" s="40"/>
      <c r="L444" s="40"/>
      <c r="Z444" s="15"/>
      <c r="AA444" s="15"/>
      <c r="AO444" s="28"/>
      <c r="AP444" s="28"/>
    </row>
    <row r="445" spans="11:42" ht="15.75" hidden="1" customHeight="1" x14ac:dyDescent="0.3">
      <c r="K445" s="40"/>
      <c r="L445" s="40"/>
      <c r="Z445" s="15"/>
      <c r="AA445" s="15"/>
      <c r="AO445" s="28"/>
      <c r="AP445" s="28"/>
    </row>
    <row r="446" spans="11:42" ht="15.75" hidden="1" customHeight="1" x14ac:dyDescent="0.3">
      <c r="K446" s="40"/>
      <c r="L446" s="40"/>
      <c r="Z446" s="15"/>
      <c r="AA446" s="15"/>
      <c r="AO446" s="28"/>
      <c r="AP446" s="28"/>
    </row>
    <row r="447" spans="11:42" ht="15.75" hidden="1" customHeight="1" x14ac:dyDescent="0.3">
      <c r="K447" s="40"/>
      <c r="L447" s="40"/>
      <c r="Z447" s="15"/>
      <c r="AA447" s="15"/>
      <c r="AO447" s="28"/>
      <c r="AP447" s="28"/>
    </row>
    <row r="448" spans="11:42" ht="15.75" hidden="1" customHeight="1" x14ac:dyDescent="0.3">
      <c r="K448" s="40"/>
      <c r="L448" s="40"/>
      <c r="Z448" s="15"/>
      <c r="AA448" s="15"/>
      <c r="AO448" s="28"/>
      <c r="AP448" s="28"/>
    </row>
    <row r="449" spans="11:42" ht="15.75" hidden="1" customHeight="1" x14ac:dyDescent="0.3">
      <c r="K449" s="40"/>
      <c r="L449" s="40"/>
      <c r="Z449" s="15"/>
      <c r="AA449" s="15"/>
      <c r="AO449" s="28"/>
      <c r="AP449" s="28"/>
    </row>
    <row r="450" spans="11:42" ht="15.75" hidden="1" customHeight="1" x14ac:dyDescent="0.3">
      <c r="K450" s="40"/>
      <c r="L450" s="40"/>
      <c r="Z450" s="15"/>
      <c r="AA450" s="15"/>
      <c r="AO450" s="28"/>
      <c r="AP450" s="28"/>
    </row>
    <row r="451" spans="11:42" ht="15.75" hidden="1" customHeight="1" x14ac:dyDescent="0.3">
      <c r="K451" s="40"/>
      <c r="L451" s="40"/>
      <c r="Z451" s="15"/>
      <c r="AA451" s="15"/>
      <c r="AO451" s="28"/>
      <c r="AP451" s="28"/>
    </row>
    <row r="452" spans="11:42" ht="15.75" hidden="1" customHeight="1" x14ac:dyDescent="0.3">
      <c r="K452" s="40"/>
      <c r="L452" s="40"/>
      <c r="Z452" s="15"/>
      <c r="AA452" s="15"/>
      <c r="AO452" s="28"/>
      <c r="AP452" s="28"/>
    </row>
    <row r="453" spans="11:42" ht="15.75" hidden="1" customHeight="1" x14ac:dyDescent="0.3">
      <c r="K453" s="40"/>
      <c r="L453" s="40"/>
      <c r="Z453" s="15"/>
      <c r="AA453" s="15"/>
      <c r="AO453" s="28"/>
      <c r="AP453" s="28"/>
    </row>
    <row r="454" spans="11:42" ht="15.75" hidden="1" customHeight="1" x14ac:dyDescent="0.3">
      <c r="K454" s="40"/>
      <c r="L454" s="40"/>
      <c r="Z454" s="15"/>
      <c r="AA454" s="15"/>
      <c r="AO454" s="28"/>
      <c r="AP454" s="28"/>
    </row>
    <row r="455" spans="11:42" ht="15.75" hidden="1" customHeight="1" x14ac:dyDescent="0.3">
      <c r="K455" s="40"/>
      <c r="L455" s="40"/>
      <c r="Z455" s="15"/>
      <c r="AA455" s="15"/>
      <c r="AO455" s="28"/>
      <c r="AP455" s="28"/>
    </row>
    <row r="456" spans="11:42" ht="15.75" hidden="1" customHeight="1" x14ac:dyDescent="0.3">
      <c r="K456" s="40"/>
      <c r="L456" s="40"/>
      <c r="Z456" s="15"/>
      <c r="AA456" s="15"/>
      <c r="AO456" s="28"/>
      <c r="AP456" s="28"/>
    </row>
    <row r="457" spans="11:42" ht="15.75" hidden="1" customHeight="1" x14ac:dyDescent="0.3">
      <c r="K457" s="40"/>
      <c r="L457" s="40"/>
      <c r="Z457" s="15"/>
      <c r="AA457" s="15"/>
      <c r="AO457" s="28"/>
      <c r="AP457" s="28"/>
    </row>
    <row r="458" spans="11:42" ht="15.75" hidden="1" customHeight="1" x14ac:dyDescent="0.3">
      <c r="K458" s="40"/>
      <c r="L458" s="40"/>
      <c r="Z458" s="15"/>
      <c r="AA458" s="15"/>
      <c r="AO458" s="28"/>
      <c r="AP458" s="28"/>
    </row>
    <row r="459" spans="11:42" ht="15.75" hidden="1" customHeight="1" x14ac:dyDescent="0.3">
      <c r="K459" s="40"/>
      <c r="L459" s="40"/>
      <c r="Z459" s="15"/>
      <c r="AA459" s="15"/>
      <c r="AO459" s="28"/>
      <c r="AP459" s="28"/>
    </row>
    <row r="460" spans="11:42" ht="15.75" hidden="1" customHeight="1" x14ac:dyDescent="0.3">
      <c r="K460" s="40"/>
      <c r="L460" s="40"/>
      <c r="Z460" s="15"/>
      <c r="AA460" s="15"/>
      <c r="AO460" s="28"/>
      <c r="AP460" s="28"/>
    </row>
    <row r="461" spans="11:42" ht="15.75" hidden="1" customHeight="1" x14ac:dyDescent="0.3">
      <c r="K461" s="40"/>
      <c r="L461" s="40"/>
      <c r="Z461" s="15"/>
      <c r="AA461" s="15"/>
      <c r="AO461" s="28"/>
      <c r="AP461" s="28"/>
    </row>
    <row r="462" spans="11:42" ht="15.75" hidden="1" customHeight="1" x14ac:dyDescent="0.3">
      <c r="K462" s="40"/>
      <c r="L462" s="40"/>
      <c r="Z462" s="15"/>
      <c r="AA462" s="15"/>
      <c r="AO462" s="28"/>
      <c r="AP462" s="28"/>
    </row>
    <row r="463" spans="11:42" ht="15.75" hidden="1" customHeight="1" x14ac:dyDescent="0.3">
      <c r="K463" s="40"/>
      <c r="L463" s="40"/>
      <c r="Z463" s="15"/>
      <c r="AA463" s="15"/>
      <c r="AO463" s="28"/>
      <c r="AP463" s="28"/>
    </row>
    <row r="464" spans="11:42" ht="15.75" hidden="1" customHeight="1" x14ac:dyDescent="0.3">
      <c r="K464" s="40"/>
      <c r="L464" s="40"/>
      <c r="Z464" s="15"/>
      <c r="AA464" s="15"/>
      <c r="AO464" s="28"/>
      <c r="AP464" s="28"/>
    </row>
    <row r="465" spans="11:42" ht="15.75" hidden="1" customHeight="1" x14ac:dyDescent="0.3">
      <c r="K465" s="40"/>
      <c r="L465" s="40"/>
      <c r="Z465" s="15"/>
      <c r="AA465" s="15"/>
      <c r="AO465" s="28"/>
      <c r="AP465" s="28"/>
    </row>
    <row r="466" spans="11:42" ht="15.75" hidden="1" customHeight="1" x14ac:dyDescent="0.3">
      <c r="K466" s="40"/>
      <c r="L466" s="40"/>
      <c r="Z466" s="15"/>
      <c r="AA466" s="15"/>
      <c r="AO466" s="28"/>
      <c r="AP466" s="28"/>
    </row>
    <row r="467" spans="11:42" ht="15.75" hidden="1" customHeight="1" x14ac:dyDescent="0.3">
      <c r="K467" s="40"/>
      <c r="L467" s="40"/>
      <c r="Z467" s="15"/>
      <c r="AA467" s="15"/>
      <c r="AO467" s="28"/>
      <c r="AP467" s="28"/>
    </row>
    <row r="468" spans="11:42" ht="15.75" hidden="1" customHeight="1" x14ac:dyDescent="0.3">
      <c r="K468" s="40"/>
      <c r="L468" s="40"/>
      <c r="Z468" s="15"/>
      <c r="AA468" s="15"/>
      <c r="AO468" s="28"/>
      <c r="AP468" s="28"/>
    </row>
    <row r="469" spans="11:42" ht="15.75" hidden="1" customHeight="1" x14ac:dyDescent="0.3">
      <c r="K469" s="40"/>
      <c r="L469" s="40"/>
      <c r="Z469" s="15"/>
      <c r="AA469" s="15"/>
      <c r="AO469" s="28"/>
      <c r="AP469" s="28"/>
    </row>
    <row r="470" spans="11:42" ht="15.75" hidden="1" customHeight="1" x14ac:dyDescent="0.3">
      <c r="K470" s="40"/>
      <c r="L470" s="40"/>
      <c r="Z470" s="15"/>
      <c r="AA470" s="15"/>
      <c r="AO470" s="28"/>
      <c r="AP470" s="28"/>
    </row>
    <row r="471" spans="11:42" ht="15.75" hidden="1" customHeight="1" x14ac:dyDescent="0.3">
      <c r="K471" s="40"/>
      <c r="L471" s="40"/>
      <c r="Z471" s="15"/>
      <c r="AA471" s="15"/>
      <c r="AO471" s="28"/>
      <c r="AP471" s="28"/>
    </row>
    <row r="472" spans="11:42" ht="15.75" hidden="1" customHeight="1" x14ac:dyDescent="0.3">
      <c r="K472" s="40"/>
      <c r="L472" s="40"/>
      <c r="Z472" s="15"/>
      <c r="AA472" s="15"/>
      <c r="AO472" s="28"/>
      <c r="AP472" s="28"/>
    </row>
    <row r="473" spans="11:42" ht="15.75" hidden="1" customHeight="1" x14ac:dyDescent="0.3">
      <c r="K473" s="40"/>
      <c r="L473" s="40"/>
      <c r="Z473" s="15"/>
      <c r="AA473" s="15"/>
      <c r="AO473" s="28"/>
      <c r="AP473" s="28"/>
    </row>
    <row r="474" spans="11:42" ht="15.75" hidden="1" customHeight="1" x14ac:dyDescent="0.3">
      <c r="K474" s="40"/>
      <c r="L474" s="40"/>
      <c r="Z474" s="15"/>
      <c r="AA474" s="15"/>
      <c r="AO474" s="28"/>
      <c r="AP474" s="28"/>
    </row>
    <row r="475" spans="11:42" ht="15.75" hidden="1" customHeight="1" x14ac:dyDescent="0.3">
      <c r="K475" s="40"/>
      <c r="L475" s="40"/>
      <c r="Z475" s="15"/>
      <c r="AA475" s="15"/>
      <c r="AO475" s="28"/>
      <c r="AP475" s="28"/>
    </row>
    <row r="476" spans="11:42" ht="15.75" hidden="1" customHeight="1" x14ac:dyDescent="0.3">
      <c r="K476" s="40"/>
      <c r="L476" s="40"/>
      <c r="Z476" s="15"/>
      <c r="AA476" s="15"/>
      <c r="AO476" s="28"/>
      <c r="AP476" s="28"/>
    </row>
    <row r="477" spans="11:42" ht="15.75" hidden="1" customHeight="1" x14ac:dyDescent="0.3">
      <c r="K477" s="40"/>
      <c r="L477" s="40"/>
      <c r="Z477" s="15"/>
      <c r="AA477" s="15"/>
      <c r="AO477" s="28"/>
      <c r="AP477" s="28"/>
    </row>
    <row r="478" spans="11:42" ht="15.75" hidden="1" customHeight="1" x14ac:dyDescent="0.3">
      <c r="K478" s="40"/>
      <c r="L478" s="40"/>
      <c r="Z478" s="15"/>
      <c r="AA478" s="15"/>
      <c r="AO478" s="28"/>
      <c r="AP478" s="28"/>
    </row>
    <row r="479" spans="11:42" ht="15.75" hidden="1" customHeight="1" x14ac:dyDescent="0.3">
      <c r="K479" s="40"/>
      <c r="L479" s="40"/>
      <c r="Z479" s="15"/>
      <c r="AA479" s="15"/>
      <c r="AO479" s="28"/>
      <c r="AP479" s="28"/>
    </row>
    <row r="480" spans="11:42" ht="15.75" hidden="1" customHeight="1" x14ac:dyDescent="0.3">
      <c r="K480" s="40"/>
      <c r="L480" s="40"/>
      <c r="Z480" s="15"/>
      <c r="AA480" s="15"/>
      <c r="AO480" s="28"/>
      <c r="AP480" s="28"/>
    </row>
    <row r="481" spans="11:42" ht="15.75" hidden="1" customHeight="1" x14ac:dyDescent="0.3">
      <c r="K481" s="40"/>
      <c r="L481" s="40"/>
      <c r="Z481" s="15"/>
      <c r="AA481" s="15"/>
      <c r="AO481" s="28"/>
      <c r="AP481" s="28"/>
    </row>
    <row r="482" spans="11:42" ht="15.75" hidden="1" customHeight="1" x14ac:dyDescent="0.3">
      <c r="K482" s="40"/>
      <c r="L482" s="40"/>
      <c r="Z482" s="15"/>
      <c r="AA482" s="15"/>
      <c r="AO482" s="28"/>
      <c r="AP482" s="28"/>
    </row>
    <row r="483" spans="11:42" ht="15.75" hidden="1" customHeight="1" x14ac:dyDescent="0.3">
      <c r="K483" s="40"/>
      <c r="L483" s="40"/>
      <c r="Z483" s="15"/>
      <c r="AA483" s="15"/>
      <c r="AO483" s="28"/>
      <c r="AP483" s="28"/>
    </row>
    <row r="484" spans="11:42" ht="15.75" hidden="1" customHeight="1" x14ac:dyDescent="0.3">
      <c r="K484" s="40"/>
      <c r="L484" s="40"/>
      <c r="Z484" s="15"/>
      <c r="AA484" s="15"/>
      <c r="AO484" s="28"/>
      <c r="AP484" s="28"/>
    </row>
    <row r="485" spans="11:42" ht="15.75" hidden="1" customHeight="1" x14ac:dyDescent="0.3">
      <c r="K485" s="40"/>
      <c r="L485" s="40"/>
      <c r="Z485" s="15"/>
      <c r="AA485" s="15"/>
      <c r="AO485" s="28"/>
      <c r="AP485" s="28"/>
    </row>
    <row r="486" spans="11:42" ht="15.75" hidden="1" customHeight="1" x14ac:dyDescent="0.3">
      <c r="K486" s="40"/>
      <c r="L486" s="40"/>
      <c r="Z486" s="15"/>
      <c r="AA486" s="15"/>
      <c r="AO486" s="28"/>
      <c r="AP486" s="28"/>
    </row>
    <row r="487" spans="11:42" ht="15.75" hidden="1" customHeight="1" x14ac:dyDescent="0.3">
      <c r="K487" s="40"/>
      <c r="L487" s="40"/>
      <c r="Z487" s="15"/>
      <c r="AA487" s="15"/>
      <c r="AO487" s="28"/>
      <c r="AP487" s="28"/>
    </row>
    <row r="488" spans="11:42" ht="15.75" hidden="1" customHeight="1" x14ac:dyDescent="0.3">
      <c r="K488" s="40"/>
      <c r="L488" s="40"/>
      <c r="Z488" s="15"/>
      <c r="AA488" s="15"/>
      <c r="AO488" s="28"/>
      <c r="AP488" s="28"/>
    </row>
    <row r="489" spans="11:42" ht="15.75" hidden="1" customHeight="1" x14ac:dyDescent="0.3">
      <c r="K489" s="40"/>
      <c r="L489" s="40"/>
      <c r="Z489" s="15"/>
      <c r="AA489" s="15"/>
      <c r="AO489" s="28"/>
      <c r="AP489" s="28"/>
    </row>
    <row r="490" spans="11:42" ht="15.75" hidden="1" customHeight="1" x14ac:dyDescent="0.3">
      <c r="K490" s="40"/>
      <c r="L490" s="40"/>
      <c r="Z490" s="15"/>
      <c r="AA490" s="15"/>
      <c r="AO490" s="28"/>
      <c r="AP490" s="28"/>
    </row>
    <row r="491" spans="11:42" ht="15.75" hidden="1" customHeight="1" x14ac:dyDescent="0.3">
      <c r="K491" s="40"/>
      <c r="L491" s="40"/>
      <c r="Z491" s="15"/>
      <c r="AA491" s="15"/>
      <c r="AO491" s="28"/>
      <c r="AP491" s="28"/>
    </row>
    <row r="492" spans="11:42" ht="15.75" hidden="1" customHeight="1" x14ac:dyDescent="0.3">
      <c r="K492" s="40"/>
      <c r="L492" s="40"/>
      <c r="Z492" s="15"/>
      <c r="AA492" s="15"/>
      <c r="AO492" s="28"/>
      <c r="AP492" s="28"/>
    </row>
    <row r="493" spans="11:42" ht="15.75" hidden="1" customHeight="1" x14ac:dyDescent="0.3">
      <c r="K493" s="40"/>
      <c r="L493" s="40"/>
      <c r="Z493" s="15"/>
      <c r="AA493" s="15"/>
      <c r="AO493" s="28"/>
      <c r="AP493" s="28"/>
    </row>
    <row r="494" spans="11:42" ht="15.75" hidden="1" customHeight="1" x14ac:dyDescent="0.3">
      <c r="K494" s="40"/>
      <c r="L494" s="40"/>
      <c r="Z494" s="15"/>
      <c r="AA494" s="15"/>
      <c r="AO494" s="28"/>
      <c r="AP494" s="28"/>
    </row>
    <row r="495" spans="11:42" ht="15.75" hidden="1" customHeight="1" x14ac:dyDescent="0.3">
      <c r="K495" s="40"/>
      <c r="L495" s="40"/>
      <c r="Z495" s="15"/>
      <c r="AA495" s="15"/>
      <c r="AO495" s="28"/>
      <c r="AP495" s="28"/>
    </row>
    <row r="496" spans="11:42" ht="15.75" hidden="1" customHeight="1" x14ac:dyDescent="0.3">
      <c r="K496" s="40"/>
      <c r="L496" s="40"/>
      <c r="Z496" s="15"/>
      <c r="AA496" s="15"/>
      <c r="AO496" s="28"/>
      <c r="AP496" s="28"/>
    </row>
    <row r="497" spans="11:42" ht="15.75" hidden="1" customHeight="1" x14ac:dyDescent="0.3">
      <c r="K497" s="40"/>
      <c r="L497" s="40"/>
      <c r="Z497" s="15"/>
      <c r="AA497" s="15"/>
      <c r="AO497" s="28"/>
      <c r="AP497" s="28"/>
    </row>
    <row r="498" spans="11:42" ht="15.75" hidden="1" customHeight="1" x14ac:dyDescent="0.3">
      <c r="K498" s="40"/>
      <c r="L498" s="40"/>
      <c r="Z498" s="15"/>
      <c r="AA498" s="15"/>
      <c r="AO498" s="28"/>
      <c r="AP498" s="28"/>
    </row>
    <row r="499" spans="11:42" ht="15.75" hidden="1" customHeight="1" x14ac:dyDescent="0.3">
      <c r="K499" s="40"/>
      <c r="L499" s="40"/>
      <c r="Z499" s="15"/>
      <c r="AA499" s="15"/>
      <c r="AO499" s="28"/>
      <c r="AP499" s="28"/>
    </row>
    <row r="500" spans="11:42" ht="15.75" hidden="1" customHeight="1" x14ac:dyDescent="0.3">
      <c r="K500" s="40"/>
      <c r="L500" s="40"/>
      <c r="Z500" s="15"/>
      <c r="AA500" s="15"/>
      <c r="AO500" s="28"/>
      <c r="AP500" s="28"/>
    </row>
    <row r="501" spans="11:42" ht="15.75" hidden="1" customHeight="1" x14ac:dyDescent="0.3">
      <c r="K501" s="40"/>
      <c r="L501" s="40"/>
      <c r="Z501" s="15"/>
      <c r="AA501" s="15"/>
      <c r="AO501" s="28"/>
      <c r="AP501" s="28"/>
    </row>
    <row r="502" spans="11:42" ht="15.75" hidden="1" customHeight="1" x14ac:dyDescent="0.3">
      <c r="K502" s="40"/>
      <c r="L502" s="40"/>
      <c r="Z502" s="15"/>
      <c r="AA502" s="15"/>
      <c r="AO502" s="28"/>
      <c r="AP502" s="28"/>
    </row>
    <row r="503" spans="11:42" ht="15.75" hidden="1" customHeight="1" x14ac:dyDescent="0.3">
      <c r="K503" s="40"/>
      <c r="L503" s="40"/>
      <c r="Z503" s="15"/>
      <c r="AA503" s="15"/>
      <c r="AO503" s="28"/>
      <c r="AP503" s="28"/>
    </row>
    <row r="504" spans="11:42" ht="15.75" hidden="1" customHeight="1" x14ac:dyDescent="0.3">
      <c r="K504" s="40"/>
      <c r="L504" s="40"/>
      <c r="Z504" s="15"/>
      <c r="AA504" s="15"/>
      <c r="AO504" s="28"/>
      <c r="AP504" s="28"/>
    </row>
    <row r="505" spans="11:42" ht="15.75" hidden="1" customHeight="1" x14ac:dyDescent="0.3">
      <c r="K505" s="40"/>
      <c r="L505" s="40"/>
      <c r="Z505" s="15"/>
      <c r="AA505" s="15"/>
      <c r="AO505" s="28"/>
      <c r="AP505" s="28"/>
    </row>
    <row r="506" spans="11:42" ht="15.75" hidden="1" customHeight="1" x14ac:dyDescent="0.3">
      <c r="K506" s="40"/>
      <c r="L506" s="40"/>
      <c r="Z506" s="15"/>
      <c r="AA506" s="15"/>
      <c r="AO506" s="28"/>
      <c r="AP506" s="28"/>
    </row>
    <row r="507" spans="11:42" ht="15.75" hidden="1" customHeight="1" x14ac:dyDescent="0.3">
      <c r="K507" s="40"/>
      <c r="L507" s="40"/>
      <c r="Z507" s="15"/>
      <c r="AA507" s="15"/>
      <c r="AO507" s="28"/>
      <c r="AP507" s="28"/>
    </row>
    <row r="508" spans="11:42" ht="15.75" hidden="1" customHeight="1" x14ac:dyDescent="0.3">
      <c r="K508" s="40"/>
      <c r="L508" s="40"/>
      <c r="Z508" s="15"/>
      <c r="AA508" s="15"/>
      <c r="AO508" s="28"/>
      <c r="AP508" s="28"/>
    </row>
    <row r="509" spans="11:42" ht="15.75" hidden="1" customHeight="1" x14ac:dyDescent="0.3">
      <c r="K509" s="40"/>
      <c r="L509" s="40"/>
      <c r="Z509" s="15"/>
      <c r="AA509" s="15"/>
      <c r="AO509" s="28"/>
      <c r="AP509" s="28"/>
    </row>
    <row r="510" spans="11:42" ht="15.75" hidden="1" customHeight="1" x14ac:dyDescent="0.3">
      <c r="K510" s="40"/>
      <c r="L510" s="40"/>
      <c r="Z510" s="15"/>
      <c r="AA510" s="15"/>
      <c r="AO510" s="28"/>
      <c r="AP510" s="28"/>
    </row>
    <row r="511" spans="11:42" ht="15.75" hidden="1" customHeight="1" x14ac:dyDescent="0.3">
      <c r="K511" s="40"/>
      <c r="L511" s="40"/>
      <c r="Z511" s="15"/>
      <c r="AA511" s="15"/>
      <c r="AO511" s="28"/>
      <c r="AP511" s="28"/>
    </row>
    <row r="512" spans="11:42" ht="15.75" hidden="1" customHeight="1" x14ac:dyDescent="0.3">
      <c r="K512" s="40"/>
      <c r="L512" s="40"/>
      <c r="Z512" s="15"/>
      <c r="AA512" s="15"/>
      <c r="AO512" s="28"/>
      <c r="AP512" s="28"/>
    </row>
    <row r="513" spans="11:42" ht="15.75" hidden="1" customHeight="1" x14ac:dyDescent="0.3">
      <c r="K513" s="40"/>
      <c r="L513" s="40"/>
      <c r="Z513" s="15"/>
      <c r="AA513" s="15"/>
      <c r="AO513" s="28"/>
      <c r="AP513" s="28"/>
    </row>
    <row r="514" spans="11:42" ht="15.75" hidden="1" customHeight="1" x14ac:dyDescent="0.3">
      <c r="K514" s="40"/>
      <c r="L514" s="40"/>
      <c r="Z514" s="15"/>
      <c r="AA514" s="15"/>
      <c r="AO514" s="28"/>
      <c r="AP514" s="28"/>
    </row>
    <row r="515" spans="11:42" ht="15.75" hidden="1" customHeight="1" x14ac:dyDescent="0.3">
      <c r="K515" s="40"/>
      <c r="L515" s="40"/>
      <c r="Z515" s="15"/>
      <c r="AA515" s="15"/>
      <c r="AO515" s="28"/>
      <c r="AP515" s="28"/>
    </row>
    <row r="516" spans="11:42" ht="15.75" hidden="1" customHeight="1" x14ac:dyDescent="0.3">
      <c r="K516" s="40"/>
      <c r="L516" s="40"/>
      <c r="Z516" s="15"/>
      <c r="AA516" s="15"/>
      <c r="AO516" s="28"/>
      <c r="AP516" s="28"/>
    </row>
    <row r="517" spans="11:42" ht="15.75" hidden="1" customHeight="1" x14ac:dyDescent="0.3">
      <c r="K517" s="40"/>
      <c r="L517" s="40"/>
      <c r="Z517" s="15"/>
      <c r="AA517" s="15"/>
      <c r="AO517" s="28"/>
      <c r="AP517" s="28"/>
    </row>
    <row r="518" spans="11:42" ht="15.75" hidden="1" customHeight="1" x14ac:dyDescent="0.3">
      <c r="K518" s="40"/>
      <c r="L518" s="40"/>
      <c r="Z518" s="15"/>
      <c r="AA518" s="15"/>
      <c r="AO518" s="28"/>
      <c r="AP518" s="28"/>
    </row>
    <row r="519" spans="11:42" ht="15.75" hidden="1" customHeight="1" x14ac:dyDescent="0.3">
      <c r="K519" s="40"/>
      <c r="L519" s="40"/>
      <c r="Z519" s="15"/>
      <c r="AA519" s="15"/>
      <c r="AO519" s="28"/>
      <c r="AP519" s="28"/>
    </row>
    <row r="520" spans="11:42" ht="15.75" hidden="1" customHeight="1" x14ac:dyDescent="0.3">
      <c r="K520" s="40"/>
      <c r="L520" s="40"/>
      <c r="Z520" s="15"/>
      <c r="AA520" s="15"/>
      <c r="AO520" s="28"/>
      <c r="AP520" s="28"/>
    </row>
    <row r="521" spans="11:42" ht="15.75" hidden="1" customHeight="1" x14ac:dyDescent="0.3">
      <c r="K521" s="40"/>
      <c r="L521" s="40"/>
      <c r="Z521" s="15"/>
      <c r="AA521" s="15"/>
      <c r="AO521" s="28"/>
      <c r="AP521" s="28"/>
    </row>
    <row r="522" spans="11:42" ht="15.75" hidden="1" customHeight="1" x14ac:dyDescent="0.3">
      <c r="K522" s="40"/>
      <c r="L522" s="40"/>
      <c r="Z522" s="15"/>
      <c r="AA522" s="15"/>
      <c r="AO522" s="28"/>
      <c r="AP522" s="28"/>
    </row>
    <row r="523" spans="11:42" ht="15.75" hidden="1" customHeight="1" x14ac:dyDescent="0.3">
      <c r="K523" s="40"/>
      <c r="L523" s="40"/>
      <c r="Z523" s="15"/>
      <c r="AA523" s="15"/>
      <c r="AO523" s="28"/>
      <c r="AP523" s="28"/>
    </row>
    <row r="524" spans="11:42" ht="15.75" hidden="1" customHeight="1" x14ac:dyDescent="0.3">
      <c r="K524" s="40"/>
      <c r="L524" s="40"/>
      <c r="Z524" s="15"/>
      <c r="AA524" s="15"/>
      <c r="AO524" s="28"/>
      <c r="AP524" s="28"/>
    </row>
    <row r="525" spans="11:42" ht="15.75" hidden="1" customHeight="1" x14ac:dyDescent="0.3">
      <c r="K525" s="40"/>
      <c r="L525" s="40"/>
      <c r="Z525" s="15"/>
      <c r="AA525" s="15"/>
      <c r="AO525" s="28"/>
      <c r="AP525" s="28"/>
    </row>
    <row r="526" spans="11:42" ht="15.75" hidden="1" customHeight="1" x14ac:dyDescent="0.3">
      <c r="K526" s="40"/>
      <c r="L526" s="40"/>
      <c r="Z526" s="15"/>
      <c r="AA526" s="15"/>
      <c r="AO526" s="28"/>
      <c r="AP526" s="28"/>
    </row>
    <row r="527" spans="11:42" ht="15.75" hidden="1" customHeight="1" x14ac:dyDescent="0.3">
      <c r="K527" s="40"/>
      <c r="L527" s="40"/>
      <c r="Z527" s="15"/>
      <c r="AA527" s="15"/>
      <c r="AO527" s="28"/>
      <c r="AP527" s="28"/>
    </row>
    <row r="528" spans="11:42" ht="15.75" hidden="1" customHeight="1" x14ac:dyDescent="0.3">
      <c r="K528" s="40"/>
      <c r="L528" s="40"/>
      <c r="Z528" s="15"/>
      <c r="AA528" s="15"/>
      <c r="AO528" s="28"/>
      <c r="AP528" s="28"/>
    </row>
    <row r="529" spans="11:42" ht="15.75" hidden="1" customHeight="1" x14ac:dyDescent="0.3">
      <c r="K529" s="40"/>
      <c r="L529" s="40"/>
      <c r="Z529" s="15"/>
      <c r="AA529" s="15"/>
      <c r="AO529" s="28"/>
      <c r="AP529" s="28"/>
    </row>
    <row r="530" spans="11:42" ht="15.75" hidden="1" customHeight="1" x14ac:dyDescent="0.3">
      <c r="K530" s="40"/>
      <c r="L530" s="40"/>
      <c r="Z530" s="15"/>
      <c r="AA530" s="15"/>
      <c r="AO530" s="28"/>
      <c r="AP530" s="28"/>
    </row>
    <row r="531" spans="11:42" ht="15.75" hidden="1" customHeight="1" x14ac:dyDescent="0.3">
      <c r="K531" s="40"/>
      <c r="L531" s="40"/>
      <c r="Z531" s="15"/>
      <c r="AA531" s="15"/>
      <c r="AO531" s="28"/>
      <c r="AP531" s="28"/>
    </row>
    <row r="532" spans="11:42" ht="15.75" hidden="1" customHeight="1" x14ac:dyDescent="0.3">
      <c r="K532" s="40"/>
      <c r="L532" s="40"/>
      <c r="Z532" s="15"/>
      <c r="AA532" s="15"/>
      <c r="AO532" s="28"/>
      <c r="AP532" s="28"/>
    </row>
    <row r="533" spans="11:42" ht="15.75" hidden="1" customHeight="1" x14ac:dyDescent="0.3">
      <c r="K533" s="40"/>
      <c r="L533" s="40"/>
      <c r="Z533" s="15"/>
      <c r="AA533" s="15"/>
      <c r="AO533" s="28"/>
      <c r="AP533" s="28"/>
    </row>
    <row r="534" spans="11:42" ht="15.75" hidden="1" customHeight="1" x14ac:dyDescent="0.3">
      <c r="K534" s="40"/>
      <c r="L534" s="40"/>
      <c r="Z534" s="15"/>
      <c r="AA534" s="15"/>
      <c r="AO534" s="28"/>
      <c r="AP534" s="28"/>
    </row>
    <row r="535" spans="11:42" ht="15.75" hidden="1" customHeight="1" x14ac:dyDescent="0.3">
      <c r="K535" s="40"/>
      <c r="L535" s="40"/>
      <c r="Z535" s="15"/>
      <c r="AA535" s="15"/>
      <c r="AO535" s="28"/>
      <c r="AP535" s="28"/>
    </row>
    <row r="536" spans="11:42" ht="15.75" hidden="1" customHeight="1" x14ac:dyDescent="0.3">
      <c r="K536" s="40"/>
      <c r="L536" s="40"/>
      <c r="Z536" s="15"/>
      <c r="AA536" s="15"/>
      <c r="AO536" s="28"/>
      <c r="AP536" s="28"/>
    </row>
    <row r="537" spans="11:42" ht="15.75" hidden="1" customHeight="1" x14ac:dyDescent="0.3">
      <c r="K537" s="40"/>
      <c r="L537" s="40"/>
      <c r="Z537" s="15"/>
      <c r="AA537" s="15"/>
      <c r="AO537" s="28"/>
      <c r="AP537" s="28"/>
    </row>
    <row r="538" spans="11:42" ht="15.75" hidden="1" customHeight="1" x14ac:dyDescent="0.3">
      <c r="K538" s="40"/>
      <c r="L538" s="40"/>
      <c r="Z538" s="15"/>
      <c r="AA538" s="15"/>
      <c r="AO538" s="28"/>
      <c r="AP538" s="28"/>
    </row>
    <row r="539" spans="11:42" ht="15.75" hidden="1" customHeight="1" x14ac:dyDescent="0.3">
      <c r="K539" s="40"/>
      <c r="L539" s="40"/>
      <c r="Z539" s="15"/>
      <c r="AA539" s="15"/>
      <c r="AO539" s="28"/>
      <c r="AP539" s="28"/>
    </row>
    <row r="540" spans="11:42" ht="15.75" hidden="1" customHeight="1" x14ac:dyDescent="0.3">
      <c r="K540" s="40"/>
      <c r="L540" s="40"/>
      <c r="Z540" s="15"/>
      <c r="AA540" s="15"/>
      <c r="AO540" s="28"/>
      <c r="AP540" s="28"/>
    </row>
    <row r="541" spans="11:42" ht="15.75" hidden="1" customHeight="1" x14ac:dyDescent="0.3">
      <c r="K541" s="40"/>
      <c r="L541" s="40"/>
      <c r="Z541" s="15"/>
      <c r="AA541" s="15"/>
      <c r="AO541" s="28"/>
      <c r="AP541" s="28"/>
    </row>
    <row r="542" spans="11:42" ht="15.75" hidden="1" customHeight="1" x14ac:dyDescent="0.3">
      <c r="K542" s="40"/>
      <c r="L542" s="40"/>
      <c r="Z542" s="15"/>
      <c r="AA542" s="15"/>
      <c r="AO542" s="28"/>
      <c r="AP542" s="28"/>
    </row>
    <row r="543" spans="11:42" ht="15.75" hidden="1" customHeight="1" x14ac:dyDescent="0.3">
      <c r="K543" s="40"/>
      <c r="L543" s="40"/>
      <c r="Z543" s="15"/>
      <c r="AA543" s="15"/>
      <c r="AO543" s="28"/>
      <c r="AP543" s="28"/>
    </row>
    <row r="544" spans="11:42" ht="15.75" hidden="1" customHeight="1" x14ac:dyDescent="0.3">
      <c r="K544" s="40"/>
      <c r="L544" s="40"/>
      <c r="Z544" s="15"/>
      <c r="AA544" s="15"/>
      <c r="AO544" s="28"/>
      <c r="AP544" s="28"/>
    </row>
    <row r="545" spans="11:42" ht="15.75" hidden="1" customHeight="1" x14ac:dyDescent="0.3">
      <c r="K545" s="40"/>
      <c r="L545" s="40"/>
      <c r="Z545" s="15"/>
      <c r="AA545" s="15"/>
      <c r="AO545" s="28"/>
      <c r="AP545" s="28"/>
    </row>
    <row r="546" spans="11:42" ht="15.75" hidden="1" customHeight="1" x14ac:dyDescent="0.3">
      <c r="K546" s="40"/>
      <c r="L546" s="40"/>
      <c r="Z546" s="15"/>
      <c r="AA546" s="15"/>
      <c r="AO546" s="28"/>
      <c r="AP546" s="28"/>
    </row>
    <row r="547" spans="11:42" ht="15.75" hidden="1" customHeight="1" x14ac:dyDescent="0.3">
      <c r="K547" s="40"/>
      <c r="L547" s="40"/>
      <c r="Z547" s="15"/>
      <c r="AA547" s="15"/>
      <c r="AO547" s="28"/>
      <c r="AP547" s="28"/>
    </row>
    <row r="548" spans="11:42" ht="15.75" hidden="1" customHeight="1" x14ac:dyDescent="0.3">
      <c r="K548" s="40"/>
      <c r="L548" s="40"/>
      <c r="Z548" s="15"/>
      <c r="AA548" s="15"/>
      <c r="AO548" s="28"/>
      <c r="AP548" s="28"/>
    </row>
    <row r="549" spans="11:42" ht="15.75" hidden="1" customHeight="1" x14ac:dyDescent="0.3">
      <c r="K549" s="40"/>
      <c r="L549" s="40"/>
      <c r="Z549" s="15"/>
      <c r="AA549" s="15"/>
      <c r="AO549" s="28"/>
      <c r="AP549" s="28"/>
    </row>
    <row r="550" spans="11:42" ht="15.75" hidden="1" customHeight="1" x14ac:dyDescent="0.3">
      <c r="K550" s="40"/>
      <c r="L550" s="40"/>
      <c r="Z550" s="15"/>
      <c r="AA550" s="15"/>
      <c r="AO550" s="28"/>
      <c r="AP550" s="28"/>
    </row>
    <row r="551" spans="11:42" ht="15.75" hidden="1" customHeight="1" x14ac:dyDescent="0.3">
      <c r="K551" s="40"/>
      <c r="L551" s="40"/>
      <c r="Z551" s="15"/>
      <c r="AA551" s="15"/>
      <c r="AO551" s="28"/>
      <c r="AP551" s="28"/>
    </row>
    <row r="552" spans="11:42" ht="15.75" hidden="1" customHeight="1" x14ac:dyDescent="0.3">
      <c r="K552" s="40"/>
      <c r="L552" s="40"/>
      <c r="Z552" s="15"/>
      <c r="AA552" s="15"/>
      <c r="AO552" s="28"/>
      <c r="AP552" s="28"/>
    </row>
    <row r="553" spans="11:42" ht="15.75" hidden="1" customHeight="1" x14ac:dyDescent="0.3">
      <c r="K553" s="40"/>
      <c r="L553" s="40"/>
      <c r="Z553" s="15"/>
      <c r="AA553" s="15"/>
      <c r="AO553" s="28"/>
      <c r="AP553" s="28"/>
    </row>
    <row r="554" spans="11:42" ht="15.75" hidden="1" customHeight="1" x14ac:dyDescent="0.3">
      <c r="K554" s="40"/>
      <c r="L554" s="40"/>
      <c r="Z554" s="15"/>
      <c r="AA554" s="15"/>
      <c r="AO554" s="28"/>
      <c r="AP554" s="28"/>
    </row>
    <row r="555" spans="11:42" ht="15.75" hidden="1" customHeight="1" x14ac:dyDescent="0.3">
      <c r="K555" s="40"/>
      <c r="L555" s="40"/>
      <c r="Z555" s="15"/>
      <c r="AA555" s="15"/>
      <c r="AO555" s="28"/>
      <c r="AP555" s="28"/>
    </row>
    <row r="556" spans="11:42" ht="15.75" hidden="1" customHeight="1" x14ac:dyDescent="0.3">
      <c r="K556" s="40"/>
      <c r="L556" s="40"/>
      <c r="Z556" s="15"/>
      <c r="AA556" s="15"/>
      <c r="AO556" s="28"/>
      <c r="AP556" s="28"/>
    </row>
    <row r="557" spans="11:42" ht="15.75" hidden="1" customHeight="1" x14ac:dyDescent="0.3">
      <c r="K557" s="40"/>
      <c r="L557" s="40"/>
      <c r="Z557" s="15"/>
      <c r="AA557" s="15"/>
      <c r="AO557" s="28"/>
      <c r="AP557" s="28"/>
    </row>
    <row r="558" spans="11:42" ht="15.75" hidden="1" customHeight="1" x14ac:dyDescent="0.3">
      <c r="K558" s="40"/>
      <c r="L558" s="40"/>
      <c r="Z558" s="15"/>
      <c r="AA558" s="15"/>
      <c r="AO558" s="28"/>
      <c r="AP558" s="28"/>
    </row>
    <row r="559" spans="11:42" ht="15.75" hidden="1" customHeight="1" x14ac:dyDescent="0.3">
      <c r="K559" s="40"/>
      <c r="L559" s="40"/>
      <c r="Z559" s="15"/>
      <c r="AA559" s="15"/>
      <c r="AO559" s="28"/>
      <c r="AP559" s="28"/>
    </row>
    <row r="560" spans="11:42" ht="15.75" hidden="1" customHeight="1" x14ac:dyDescent="0.3">
      <c r="K560" s="40"/>
      <c r="L560" s="40"/>
      <c r="Z560" s="15"/>
      <c r="AA560" s="15"/>
      <c r="AO560" s="28"/>
      <c r="AP560" s="28"/>
    </row>
    <row r="561" spans="11:42" ht="15.75" hidden="1" customHeight="1" x14ac:dyDescent="0.3">
      <c r="K561" s="40"/>
      <c r="L561" s="40"/>
      <c r="Z561" s="15"/>
      <c r="AA561" s="15"/>
      <c r="AO561" s="28"/>
      <c r="AP561" s="28"/>
    </row>
    <row r="562" spans="11:42" ht="15.75" hidden="1" customHeight="1" x14ac:dyDescent="0.3">
      <c r="K562" s="40"/>
      <c r="L562" s="40"/>
      <c r="Z562" s="15"/>
      <c r="AA562" s="15"/>
      <c r="AO562" s="28"/>
      <c r="AP562" s="28"/>
    </row>
    <row r="563" spans="11:42" ht="15.75" hidden="1" customHeight="1" x14ac:dyDescent="0.3">
      <c r="K563" s="40"/>
      <c r="L563" s="40"/>
      <c r="Z563" s="15"/>
      <c r="AA563" s="15"/>
      <c r="AO563" s="28"/>
      <c r="AP563" s="28"/>
    </row>
    <row r="564" spans="11:42" ht="15.75" hidden="1" customHeight="1" x14ac:dyDescent="0.3">
      <c r="K564" s="40"/>
      <c r="L564" s="40"/>
      <c r="Z564" s="15"/>
      <c r="AA564" s="15"/>
      <c r="AO564" s="28"/>
      <c r="AP564" s="28"/>
    </row>
    <row r="565" spans="11:42" ht="15.75" hidden="1" customHeight="1" x14ac:dyDescent="0.3">
      <c r="K565" s="40"/>
      <c r="L565" s="40"/>
      <c r="Z565" s="15"/>
      <c r="AA565" s="15"/>
      <c r="AO565" s="28"/>
      <c r="AP565" s="28"/>
    </row>
    <row r="566" spans="11:42" ht="15.75" hidden="1" customHeight="1" x14ac:dyDescent="0.3">
      <c r="K566" s="40"/>
      <c r="L566" s="40"/>
      <c r="Z566" s="15"/>
      <c r="AA566" s="15"/>
      <c r="AO566" s="28"/>
      <c r="AP566" s="28"/>
    </row>
    <row r="567" spans="11:42" ht="15.75" hidden="1" customHeight="1" x14ac:dyDescent="0.3">
      <c r="K567" s="40"/>
      <c r="L567" s="40"/>
      <c r="Z567" s="15"/>
      <c r="AA567" s="15"/>
      <c r="AO567" s="28"/>
      <c r="AP567" s="28"/>
    </row>
    <row r="568" spans="11:42" ht="15.75" hidden="1" customHeight="1" x14ac:dyDescent="0.3">
      <c r="K568" s="40"/>
      <c r="L568" s="40"/>
      <c r="Z568" s="15"/>
      <c r="AA568" s="15"/>
      <c r="AO568" s="28"/>
      <c r="AP568" s="28"/>
    </row>
    <row r="569" spans="11:42" ht="15.75" hidden="1" customHeight="1" x14ac:dyDescent="0.3">
      <c r="K569" s="40"/>
      <c r="L569" s="40"/>
      <c r="Z569" s="15"/>
      <c r="AA569" s="15"/>
      <c r="AO569" s="28"/>
      <c r="AP569" s="28"/>
    </row>
    <row r="570" spans="11:42" ht="15.75" hidden="1" customHeight="1" x14ac:dyDescent="0.3">
      <c r="K570" s="40"/>
      <c r="L570" s="40"/>
      <c r="Z570" s="15"/>
      <c r="AA570" s="15"/>
      <c r="AO570" s="28"/>
      <c r="AP570" s="28"/>
    </row>
    <row r="571" spans="11:42" ht="15.75" hidden="1" customHeight="1" x14ac:dyDescent="0.3">
      <c r="K571" s="40"/>
      <c r="L571" s="40"/>
      <c r="Z571" s="15"/>
      <c r="AA571" s="15"/>
      <c r="AO571" s="28"/>
      <c r="AP571" s="28"/>
    </row>
    <row r="572" spans="11:42" ht="15.75" hidden="1" customHeight="1" x14ac:dyDescent="0.3">
      <c r="K572" s="40"/>
      <c r="L572" s="40"/>
      <c r="Z572" s="15"/>
      <c r="AA572" s="15"/>
      <c r="AO572" s="28"/>
      <c r="AP572" s="28"/>
    </row>
    <row r="573" spans="11:42" ht="15.75" hidden="1" customHeight="1" x14ac:dyDescent="0.3">
      <c r="K573" s="40"/>
      <c r="L573" s="40"/>
      <c r="Z573" s="15"/>
      <c r="AA573" s="15"/>
      <c r="AO573" s="28"/>
      <c r="AP573" s="28"/>
    </row>
    <row r="574" spans="11:42" ht="15.75" hidden="1" customHeight="1" x14ac:dyDescent="0.3">
      <c r="K574" s="40"/>
      <c r="L574" s="40"/>
      <c r="Z574" s="15"/>
      <c r="AA574" s="15"/>
      <c r="AO574" s="28"/>
      <c r="AP574" s="28"/>
    </row>
    <row r="575" spans="11:42" ht="15.75" hidden="1" customHeight="1" x14ac:dyDescent="0.3">
      <c r="K575" s="40"/>
      <c r="L575" s="40"/>
      <c r="Z575" s="15"/>
      <c r="AA575" s="15"/>
      <c r="AO575" s="28"/>
      <c r="AP575" s="28"/>
    </row>
    <row r="576" spans="11:42" ht="15.75" hidden="1" customHeight="1" x14ac:dyDescent="0.3">
      <c r="K576" s="40"/>
      <c r="L576" s="40"/>
      <c r="Z576" s="15"/>
      <c r="AA576" s="15"/>
      <c r="AO576" s="28"/>
      <c r="AP576" s="28"/>
    </row>
    <row r="577" spans="11:42" ht="15.75" hidden="1" customHeight="1" x14ac:dyDescent="0.3">
      <c r="K577" s="40"/>
      <c r="L577" s="40"/>
      <c r="Z577" s="15"/>
      <c r="AA577" s="15"/>
      <c r="AO577" s="28"/>
      <c r="AP577" s="28"/>
    </row>
    <row r="578" spans="11:42" ht="15.75" hidden="1" customHeight="1" x14ac:dyDescent="0.3">
      <c r="K578" s="40"/>
      <c r="L578" s="40"/>
      <c r="Z578" s="15"/>
      <c r="AA578" s="15"/>
      <c r="AO578" s="28"/>
      <c r="AP578" s="28"/>
    </row>
    <row r="579" spans="11:42" ht="15.75" hidden="1" customHeight="1" x14ac:dyDescent="0.3">
      <c r="K579" s="40"/>
      <c r="L579" s="40"/>
      <c r="Z579" s="15"/>
      <c r="AA579" s="15"/>
      <c r="AO579" s="28"/>
      <c r="AP579" s="28"/>
    </row>
    <row r="580" spans="11:42" ht="15.75" hidden="1" customHeight="1" x14ac:dyDescent="0.3">
      <c r="K580" s="40"/>
      <c r="L580" s="40"/>
      <c r="Z580" s="15"/>
      <c r="AA580" s="15"/>
      <c r="AO580" s="28"/>
      <c r="AP580" s="28"/>
    </row>
    <row r="581" spans="11:42" ht="15.75" hidden="1" customHeight="1" x14ac:dyDescent="0.3">
      <c r="K581" s="40"/>
      <c r="L581" s="40"/>
      <c r="Z581" s="15"/>
      <c r="AA581" s="15"/>
      <c r="AO581" s="28"/>
      <c r="AP581" s="28"/>
    </row>
    <row r="582" spans="11:42" ht="15.75" hidden="1" customHeight="1" x14ac:dyDescent="0.3">
      <c r="K582" s="40"/>
      <c r="L582" s="40"/>
      <c r="Z582" s="15"/>
      <c r="AA582" s="15"/>
      <c r="AO582" s="28"/>
      <c r="AP582" s="28"/>
    </row>
    <row r="583" spans="11:42" ht="15.75" hidden="1" customHeight="1" x14ac:dyDescent="0.3">
      <c r="K583" s="40"/>
      <c r="L583" s="40"/>
      <c r="Z583" s="15"/>
      <c r="AA583" s="15"/>
      <c r="AO583" s="28"/>
      <c r="AP583" s="28"/>
    </row>
    <row r="584" spans="11:42" ht="15.75" hidden="1" customHeight="1" x14ac:dyDescent="0.3">
      <c r="K584" s="40"/>
      <c r="L584" s="40"/>
      <c r="Z584" s="15"/>
      <c r="AA584" s="15"/>
      <c r="AO584" s="28"/>
      <c r="AP584" s="28"/>
    </row>
    <row r="585" spans="11:42" ht="15.75" hidden="1" customHeight="1" x14ac:dyDescent="0.3">
      <c r="K585" s="40"/>
      <c r="L585" s="40"/>
      <c r="Z585" s="15"/>
      <c r="AA585" s="15"/>
      <c r="AO585" s="28"/>
      <c r="AP585" s="28"/>
    </row>
    <row r="586" spans="11:42" ht="15.75" hidden="1" customHeight="1" x14ac:dyDescent="0.3">
      <c r="K586" s="40"/>
      <c r="L586" s="40"/>
      <c r="Z586" s="15"/>
      <c r="AA586" s="15"/>
      <c r="AO586" s="28"/>
      <c r="AP586" s="28"/>
    </row>
    <row r="587" spans="11:42" ht="15.75" hidden="1" customHeight="1" x14ac:dyDescent="0.3">
      <c r="K587" s="40"/>
      <c r="L587" s="40"/>
      <c r="Z587" s="15"/>
      <c r="AA587" s="15"/>
      <c r="AO587" s="28"/>
      <c r="AP587" s="28"/>
    </row>
    <row r="588" spans="11:42" ht="15.75" hidden="1" customHeight="1" x14ac:dyDescent="0.3">
      <c r="K588" s="40"/>
      <c r="L588" s="40"/>
      <c r="Z588" s="15"/>
      <c r="AA588" s="15"/>
      <c r="AO588" s="28"/>
      <c r="AP588" s="28"/>
    </row>
    <row r="589" spans="11:42" ht="15.75" hidden="1" customHeight="1" x14ac:dyDescent="0.3">
      <c r="K589" s="40"/>
      <c r="L589" s="40"/>
      <c r="Z589" s="15"/>
      <c r="AA589" s="15"/>
      <c r="AO589" s="28"/>
      <c r="AP589" s="28"/>
    </row>
    <row r="590" spans="11:42" ht="15.75" hidden="1" customHeight="1" x14ac:dyDescent="0.3">
      <c r="K590" s="40"/>
      <c r="L590" s="40"/>
      <c r="Z590" s="15"/>
      <c r="AA590" s="15"/>
      <c r="AO590" s="28"/>
      <c r="AP590" s="28"/>
    </row>
    <row r="591" spans="11:42" ht="15.75" hidden="1" customHeight="1" x14ac:dyDescent="0.3">
      <c r="K591" s="40"/>
      <c r="L591" s="40"/>
      <c r="Z591" s="15"/>
      <c r="AA591" s="15"/>
      <c r="AO591" s="28"/>
      <c r="AP591" s="28"/>
    </row>
    <row r="592" spans="11:42" ht="15.75" hidden="1" customHeight="1" x14ac:dyDescent="0.3">
      <c r="K592" s="40"/>
      <c r="L592" s="40"/>
      <c r="Z592" s="15"/>
      <c r="AA592" s="15"/>
      <c r="AO592" s="28"/>
      <c r="AP592" s="28"/>
    </row>
    <row r="593" spans="11:42" ht="15.75" hidden="1" customHeight="1" x14ac:dyDescent="0.3">
      <c r="K593" s="40"/>
      <c r="L593" s="40"/>
      <c r="Z593" s="15"/>
      <c r="AA593" s="15"/>
      <c r="AO593" s="28"/>
      <c r="AP593" s="28"/>
    </row>
    <row r="594" spans="11:42" ht="15.75" hidden="1" customHeight="1" x14ac:dyDescent="0.3">
      <c r="K594" s="40"/>
      <c r="L594" s="40"/>
      <c r="Z594" s="15"/>
      <c r="AA594" s="15"/>
      <c r="AO594" s="28"/>
      <c r="AP594" s="28"/>
    </row>
    <row r="595" spans="11:42" ht="15.75" hidden="1" customHeight="1" x14ac:dyDescent="0.3">
      <c r="K595" s="40"/>
      <c r="L595" s="40"/>
      <c r="Z595" s="15"/>
      <c r="AA595" s="15"/>
      <c r="AO595" s="28"/>
      <c r="AP595" s="28"/>
    </row>
    <row r="596" spans="11:42" ht="15.75" hidden="1" customHeight="1" x14ac:dyDescent="0.3">
      <c r="K596" s="40"/>
      <c r="L596" s="40"/>
      <c r="Z596" s="15"/>
      <c r="AA596" s="15"/>
      <c r="AO596" s="28"/>
      <c r="AP596" s="28"/>
    </row>
    <row r="597" spans="11:42" ht="15.75" hidden="1" customHeight="1" x14ac:dyDescent="0.3">
      <c r="K597" s="40"/>
      <c r="L597" s="40"/>
      <c r="Z597" s="15"/>
      <c r="AA597" s="15"/>
      <c r="AO597" s="28"/>
      <c r="AP597" s="28"/>
    </row>
    <row r="598" spans="11:42" ht="15.75" hidden="1" customHeight="1" x14ac:dyDescent="0.3">
      <c r="K598" s="40"/>
      <c r="L598" s="40"/>
      <c r="Z598" s="15"/>
      <c r="AA598" s="15"/>
      <c r="AO598" s="28"/>
      <c r="AP598" s="28"/>
    </row>
    <row r="599" spans="11:42" ht="15.75" hidden="1" customHeight="1" x14ac:dyDescent="0.3">
      <c r="K599" s="40"/>
      <c r="L599" s="40"/>
      <c r="Z599" s="15"/>
      <c r="AA599" s="15"/>
      <c r="AO599" s="28"/>
      <c r="AP599" s="28"/>
    </row>
    <row r="600" spans="11:42" ht="15.75" hidden="1" customHeight="1" x14ac:dyDescent="0.3">
      <c r="K600" s="40"/>
      <c r="L600" s="40"/>
      <c r="Z600" s="15"/>
      <c r="AA600" s="15"/>
      <c r="AO600" s="28"/>
      <c r="AP600" s="28"/>
    </row>
    <row r="601" spans="11:42" ht="15.75" hidden="1" customHeight="1" x14ac:dyDescent="0.3">
      <c r="K601" s="40"/>
      <c r="L601" s="40"/>
      <c r="Z601" s="15"/>
      <c r="AA601" s="15"/>
      <c r="AO601" s="28"/>
      <c r="AP601" s="28"/>
    </row>
    <row r="602" spans="11:42" ht="15.75" hidden="1" customHeight="1" x14ac:dyDescent="0.3">
      <c r="K602" s="40"/>
      <c r="L602" s="40"/>
      <c r="Z602" s="15"/>
      <c r="AA602" s="15"/>
      <c r="AO602" s="28"/>
      <c r="AP602" s="28"/>
    </row>
    <row r="603" spans="11:42" ht="15.75" hidden="1" customHeight="1" x14ac:dyDescent="0.3">
      <c r="K603" s="40"/>
      <c r="L603" s="40"/>
      <c r="Z603" s="15"/>
      <c r="AA603" s="15"/>
      <c r="AO603" s="28"/>
      <c r="AP603" s="28"/>
    </row>
    <row r="604" spans="11:42" ht="15.75" hidden="1" customHeight="1" x14ac:dyDescent="0.3">
      <c r="K604" s="40"/>
      <c r="L604" s="40"/>
      <c r="Z604" s="15"/>
      <c r="AA604" s="15"/>
      <c r="AO604" s="28"/>
      <c r="AP604" s="28"/>
    </row>
    <row r="605" spans="11:42" ht="15.75" hidden="1" customHeight="1" x14ac:dyDescent="0.3">
      <c r="K605" s="40"/>
      <c r="L605" s="40"/>
      <c r="Z605" s="15"/>
      <c r="AA605" s="15"/>
      <c r="AO605" s="28"/>
      <c r="AP605" s="28"/>
    </row>
    <row r="606" spans="11:42" ht="15.75" hidden="1" customHeight="1" x14ac:dyDescent="0.3">
      <c r="K606" s="40"/>
      <c r="L606" s="40"/>
      <c r="Z606" s="15"/>
      <c r="AA606" s="15"/>
      <c r="AO606" s="28"/>
      <c r="AP606" s="28"/>
    </row>
    <row r="607" spans="11:42" ht="15.75" hidden="1" customHeight="1" x14ac:dyDescent="0.3">
      <c r="K607" s="40"/>
      <c r="L607" s="40"/>
      <c r="Z607" s="15"/>
      <c r="AA607" s="15"/>
      <c r="AO607" s="28"/>
      <c r="AP607" s="28"/>
    </row>
    <row r="608" spans="11:42" ht="15.75" hidden="1" customHeight="1" x14ac:dyDescent="0.3">
      <c r="K608" s="40"/>
      <c r="L608" s="40"/>
      <c r="Z608" s="15"/>
      <c r="AA608" s="15"/>
      <c r="AO608" s="28"/>
      <c r="AP608" s="28"/>
    </row>
    <row r="609" spans="11:42" ht="15.75" hidden="1" customHeight="1" x14ac:dyDescent="0.3">
      <c r="K609" s="40"/>
      <c r="L609" s="40"/>
      <c r="Z609" s="15"/>
      <c r="AA609" s="15"/>
      <c r="AO609" s="28"/>
      <c r="AP609" s="28"/>
    </row>
    <row r="610" spans="11:42" ht="15.75" hidden="1" customHeight="1" x14ac:dyDescent="0.3">
      <c r="K610" s="40"/>
      <c r="L610" s="40"/>
      <c r="Z610" s="15"/>
      <c r="AA610" s="15"/>
      <c r="AO610" s="28"/>
      <c r="AP610" s="28"/>
    </row>
    <row r="611" spans="11:42" ht="15.75" hidden="1" customHeight="1" x14ac:dyDescent="0.3">
      <c r="K611" s="40"/>
      <c r="L611" s="40"/>
      <c r="Z611" s="15"/>
      <c r="AA611" s="15"/>
      <c r="AO611" s="28"/>
      <c r="AP611" s="28"/>
    </row>
    <row r="612" spans="11:42" ht="15.75" hidden="1" customHeight="1" x14ac:dyDescent="0.3">
      <c r="K612" s="40"/>
      <c r="L612" s="40"/>
      <c r="Z612" s="15"/>
      <c r="AA612" s="15"/>
      <c r="AO612" s="28"/>
      <c r="AP612" s="28"/>
    </row>
    <row r="613" spans="11:42" ht="15.75" hidden="1" customHeight="1" x14ac:dyDescent="0.3">
      <c r="K613" s="40"/>
      <c r="L613" s="40"/>
      <c r="Z613" s="15"/>
      <c r="AA613" s="15"/>
      <c r="AO613" s="28"/>
      <c r="AP613" s="28"/>
    </row>
    <row r="614" spans="11:42" ht="15.75" hidden="1" customHeight="1" x14ac:dyDescent="0.3">
      <c r="K614" s="40"/>
      <c r="L614" s="40"/>
      <c r="Z614" s="15"/>
      <c r="AA614" s="15"/>
      <c r="AO614" s="28"/>
      <c r="AP614" s="28"/>
    </row>
    <row r="615" spans="11:42" ht="15.75" hidden="1" customHeight="1" x14ac:dyDescent="0.3">
      <c r="K615" s="40"/>
      <c r="L615" s="40"/>
      <c r="Z615" s="15"/>
      <c r="AA615" s="15"/>
      <c r="AO615" s="28"/>
      <c r="AP615" s="28"/>
    </row>
    <row r="616" spans="11:42" ht="15.75" hidden="1" customHeight="1" x14ac:dyDescent="0.3">
      <c r="K616" s="40"/>
      <c r="L616" s="40"/>
      <c r="Z616" s="15"/>
      <c r="AA616" s="15"/>
      <c r="AO616" s="28"/>
      <c r="AP616" s="28"/>
    </row>
    <row r="617" spans="11:42" ht="15.75" hidden="1" customHeight="1" x14ac:dyDescent="0.3">
      <c r="K617" s="40"/>
      <c r="L617" s="40"/>
      <c r="Z617" s="15"/>
      <c r="AA617" s="15"/>
      <c r="AO617" s="28"/>
      <c r="AP617" s="28"/>
    </row>
    <row r="618" spans="11:42" ht="15.75" hidden="1" customHeight="1" x14ac:dyDescent="0.3">
      <c r="K618" s="40"/>
      <c r="L618" s="40"/>
      <c r="Z618" s="15"/>
      <c r="AA618" s="15"/>
      <c r="AO618" s="28"/>
      <c r="AP618" s="28"/>
    </row>
    <row r="619" spans="11:42" ht="15.75" hidden="1" customHeight="1" x14ac:dyDescent="0.3">
      <c r="K619" s="40"/>
      <c r="L619" s="40"/>
      <c r="Z619" s="15"/>
      <c r="AA619" s="15"/>
      <c r="AO619" s="28"/>
      <c r="AP619" s="28"/>
    </row>
    <row r="620" spans="11:42" ht="15.75" hidden="1" customHeight="1" x14ac:dyDescent="0.3">
      <c r="K620" s="40"/>
      <c r="L620" s="40"/>
      <c r="Z620" s="15"/>
      <c r="AA620" s="15"/>
      <c r="AO620" s="28"/>
      <c r="AP620" s="28"/>
    </row>
    <row r="621" spans="11:42" ht="15.75" hidden="1" customHeight="1" x14ac:dyDescent="0.3">
      <c r="K621" s="40"/>
      <c r="L621" s="40"/>
      <c r="Z621" s="15"/>
      <c r="AA621" s="15"/>
      <c r="AO621" s="28"/>
      <c r="AP621" s="28"/>
    </row>
    <row r="622" spans="11:42" ht="15.75" hidden="1" customHeight="1" x14ac:dyDescent="0.3">
      <c r="K622" s="40"/>
      <c r="L622" s="40"/>
      <c r="Z622" s="15"/>
      <c r="AA622" s="15"/>
      <c r="AO622" s="28"/>
      <c r="AP622" s="28"/>
    </row>
    <row r="623" spans="11:42" ht="15.75" hidden="1" customHeight="1" x14ac:dyDescent="0.3">
      <c r="K623" s="40"/>
      <c r="L623" s="40"/>
      <c r="Z623" s="15"/>
      <c r="AA623" s="15"/>
      <c r="AO623" s="28"/>
      <c r="AP623" s="28"/>
    </row>
    <row r="624" spans="11:42" ht="15.75" hidden="1" customHeight="1" x14ac:dyDescent="0.3">
      <c r="K624" s="40"/>
      <c r="L624" s="40"/>
      <c r="Z624" s="15"/>
      <c r="AA624" s="15"/>
      <c r="AO624" s="28"/>
      <c r="AP624" s="28"/>
    </row>
    <row r="625" spans="11:42" ht="15.75" hidden="1" customHeight="1" x14ac:dyDescent="0.3">
      <c r="K625" s="40"/>
      <c r="L625" s="40"/>
      <c r="Z625" s="15"/>
      <c r="AA625" s="15"/>
      <c r="AO625" s="28"/>
      <c r="AP625" s="28"/>
    </row>
    <row r="626" spans="11:42" ht="15.75" hidden="1" customHeight="1" x14ac:dyDescent="0.3">
      <c r="K626" s="40"/>
      <c r="L626" s="40"/>
      <c r="Z626" s="15"/>
      <c r="AA626" s="15"/>
      <c r="AO626" s="28"/>
      <c r="AP626" s="28"/>
    </row>
    <row r="627" spans="11:42" ht="15.75" hidden="1" customHeight="1" x14ac:dyDescent="0.3">
      <c r="K627" s="40"/>
      <c r="L627" s="40"/>
      <c r="Z627" s="15"/>
      <c r="AA627" s="15"/>
      <c r="AO627" s="28"/>
      <c r="AP627" s="28"/>
    </row>
    <row r="628" spans="11:42" ht="15.75" hidden="1" customHeight="1" x14ac:dyDescent="0.3">
      <c r="K628" s="40"/>
      <c r="L628" s="40"/>
      <c r="Z628" s="15"/>
      <c r="AA628" s="15"/>
      <c r="AO628" s="28"/>
      <c r="AP628" s="28"/>
    </row>
    <row r="629" spans="11:42" ht="15.75" hidden="1" customHeight="1" x14ac:dyDescent="0.3">
      <c r="K629" s="40"/>
      <c r="L629" s="40"/>
      <c r="Z629" s="15"/>
      <c r="AA629" s="15"/>
      <c r="AO629" s="28"/>
      <c r="AP629" s="28"/>
    </row>
    <row r="630" spans="11:42" ht="15.75" hidden="1" customHeight="1" x14ac:dyDescent="0.3">
      <c r="K630" s="40"/>
      <c r="L630" s="40"/>
      <c r="Z630" s="15"/>
      <c r="AA630" s="15"/>
      <c r="AO630" s="28"/>
      <c r="AP630" s="28"/>
    </row>
    <row r="631" spans="11:42" ht="15.75" hidden="1" customHeight="1" x14ac:dyDescent="0.3">
      <c r="K631" s="40"/>
      <c r="L631" s="40"/>
      <c r="Z631" s="15"/>
      <c r="AA631" s="15"/>
      <c r="AO631" s="28"/>
      <c r="AP631" s="28"/>
    </row>
    <row r="632" spans="11:42" ht="15.75" hidden="1" customHeight="1" x14ac:dyDescent="0.3">
      <c r="K632" s="40"/>
      <c r="L632" s="40"/>
      <c r="Z632" s="15"/>
      <c r="AA632" s="15"/>
      <c r="AO632" s="28"/>
      <c r="AP632" s="28"/>
    </row>
    <row r="633" spans="11:42" ht="15.75" hidden="1" customHeight="1" x14ac:dyDescent="0.3">
      <c r="K633" s="40"/>
      <c r="L633" s="40"/>
      <c r="Z633" s="15"/>
      <c r="AA633" s="15"/>
      <c r="AO633" s="28"/>
      <c r="AP633" s="28"/>
    </row>
    <row r="634" spans="11:42" ht="15.75" hidden="1" customHeight="1" x14ac:dyDescent="0.3">
      <c r="K634" s="40"/>
      <c r="L634" s="40"/>
      <c r="Z634" s="15"/>
      <c r="AA634" s="15"/>
      <c r="AO634" s="28"/>
      <c r="AP634" s="28"/>
    </row>
    <row r="635" spans="11:42" ht="15.75" hidden="1" customHeight="1" x14ac:dyDescent="0.3">
      <c r="K635" s="40"/>
      <c r="L635" s="40"/>
      <c r="Z635" s="15"/>
      <c r="AA635" s="15"/>
      <c r="AO635" s="28"/>
      <c r="AP635" s="28"/>
    </row>
    <row r="636" spans="11:42" ht="15.75" hidden="1" customHeight="1" x14ac:dyDescent="0.3">
      <c r="K636" s="40"/>
      <c r="L636" s="40"/>
      <c r="Z636" s="15"/>
      <c r="AA636" s="15"/>
      <c r="AO636" s="28"/>
      <c r="AP636" s="28"/>
    </row>
    <row r="637" spans="11:42" ht="15.75" hidden="1" customHeight="1" x14ac:dyDescent="0.3">
      <c r="K637" s="40"/>
      <c r="L637" s="40"/>
      <c r="Z637" s="15"/>
      <c r="AA637" s="15"/>
      <c r="AO637" s="28"/>
      <c r="AP637" s="28"/>
    </row>
    <row r="638" spans="11:42" ht="15.75" hidden="1" customHeight="1" x14ac:dyDescent="0.3">
      <c r="K638" s="40"/>
      <c r="L638" s="40"/>
      <c r="Z638" s="15"/>
      <c r="AA638" s="15"/>
      <c r="AO638" s="28"/>
      <c r="AP638" s="28"/>
    </row>
    <row r="639" spans="11:42" ht="15.75" hidden="1" customHeight="1" x14ac:dyDescent="0.3">
      <c r="K639" s="40"/>
      <c r="L639" s="40"/>
      <c r="Z639" s="15"/>
      <c r="AA639" s="15"/>
      <c r="AO639" s="28"/>
      <c r="AP639" s="28"/>
    </row>
    <row r="640" spans="11:42" ht="15.75" hidden="1" customHeight="1" x14ac:dyDescent="0.3">
      <c r="K640" s="40"/>
      <c r="L640" s="40"/>
      <c r="Z640" s="15"/>
      <c r="AA640" s="15"/>
      <c r="AO640" s="28"/>
      <c r="AP640" s="28"/>
    </row>
    <row r="641" spans="11:42" ht="15.75" hidden="1" customHeight="1" x14ac:dyDescent="0.3">
      <c r="K641" s="40"/>
      <c r="L641" s="40"/>
      <c r="Z641" s="15"/>
      <c r="AA641" s="15"/>
      <c r="AO641" s="28"/>
      <c r="AP641" s="28"/>
    </row>
    <row r="642" spans="11:42" ht="15.75" hidden="1" customHeight="1" x14ac:dyDescent="0.3">
      <c r="K642" s="40"/>
      <c r="L642" s="40"/>
      <c r="Z642" s="15"/>
      <c r="AA642" s="15"/>
      <c r="AO642" s="28"/>
      <c r="AP642" s="28"/>
    </row>
    <row r="643" spans="11:42" ht="15.75" hidden="1" customHeight="1" x14ac:dyDescent="0.3">
      <c r="K643" s="40"/>
      <c r="L643" s="40"/>
      <c r="Z643" s="15"/>
      <c r="AA643" s="15"/>
      <c r="AO643" s="28"/>
      <c r="AP643" s="28"/>
    </row>
    <row r="644" spans="11:42" ht="15.75" hidden="1" customHeight="1" x14ac:dyDescent="0.3">
      <c r="K644" s="40"/>
      <c r="L644" s="40"/>
      <c r="Z644" s="15"/>
      <c r="AA644" s="15"/>
      <c r="AO644" s="28"/>
      <c r="AP644" s="28"/>
    </row>
    <row r="645" spans="11:42" ht="15.75" hidden="1" customHeight="1" x14ac:dyDescent="0.3">
      <c r="K645" s="40"/>
      <c r="L645" s="40"/>
      <c r="Z645" s="15"/>
      <c r="AA645" s="15"/>
      <c r="AO645" s="28"/>
      <c r="AP645" s="28"/>
    </row>
    <row r="646" spans="11:42" ht="15.75" hidden="1" customHeight="1" x14ac:dyDescent="0.3">
      <c r="K646" s="40"/>
      <c r="L646" s="40"/>
      <c r="Z646" s="15"/>
      <c r="AA646" s="15"/>
      <c r="AO646" s="28"/>
      <c r="AP646" s="28"/>
    </row>
    <row r="647" spans="11:42" ht="15.75" hidden="1" customHeight="1" x14ac:dyDescent="0.3">
      <c r="K647" s="40"/>
      <c r="L647" s="40"/>
      <c r="Z647" s="15"/>
      <c r="AA647" s="15"/>
      <c r="AO647" s="28"/>
      <c r="AP647" s="28"/>
    </row>
    <row r="648" spans="11:42" ht="15.75" hidden="1" customHeight="1" x14ac:dyDescent="0.3">
      <c r="K648" s="40"/>
      <c r="L648" s="40"/>
      <c r="Z648" s="15"/>
      <c r="AA648" s="15"/>
      <c r="AO648" s="28"/>
      <c r="AP648" s="28"/>
    </row>
    <row r="649" spans="11:42" ht="15.75" hidden="1" customHeight="1" x14ac:dyDescent="0.3">
      <c r="K649" s="40"/>
      <c r="L649" s="40"/>
      <c r="Z649" s="15"/>
      <c r="AA649" s="15"/>
      <c r="AO649" s="28"/>
      <c r="AP649" s="28"/>
    </row>
    <row r="650" spans="11:42" ht="15.75" hidden="1" customHeight="1" x14ac:dyDescent="0.3">
      <c r="K650" s="40"/>
      <c r="L650" s="40"/>
      <c r="Z650" s="15"/>
      <c r="AA650" s="15"/>
      <c r="AO650" s="28"/>
      <c r="AP650" s="28"/>
    </row>
    <row r="651" spans="11:42" ht="15.75" hidden="1" customHeight="1" x14ac:dyDescent="0.3">
      <c r="K651" s="40"/>
      <c r="L651" s="40"/>
      <c r="Z651" s="15"/>
      <c r="AA651" s="15"/>
      <c r="AO651" s="28"/>
      <c r="AP651" s="28"/>
    </row>
    <row r="652" spans="11:42" ht="15.75" hidden="1" customHeight="1" x14ac:dyDescent="0.3">
      <c r="K652" s="40"/>
      <c r="L652" s="40"/>
      <c r="Z652" s="15"/>
      <c r="AA652" s="15"/>
      <c r="AO652" s="28"/>
      <c r="AP652" s="28"/>
    </row>
    <row r="653" spans="11:42" ht="15.75" hidden="1" customHeight="1" x14ac:dyDescent="0.3">
      <c r="K653" s="40"/>
      <c r="L653" s="40"/>
      <c r="Z653" s="15"/>
      <c r="AA653" s="15"/>
      <c r="AO653" s="28"/>
      <c r="AP653" s="28"/>
    </row>
    <row r="654" spans="11:42" ht="15.75" hidden="1" customHeight="1" x14ac:dyDescent="0.3">
      <c r="K654" s="40"/>
      <c r="L654" s="40"/>
      <c r="Z654" s="15"/>
      <c r="AA654" s="15"/>
      <c r="AO654" s="28"/>
      <c r="AP654" s="28"/>
    </row>
    <row r="655" spans="11:42" ht="15.75" hidden="1" customHeight="1" x14ac:dyDescent="0.3">
      <c r="K655" s="40"/>
      <c r="L655" s="40"/>
      <c r="Z655" s="15"/>
      <c r="AA655" s="15"/>
      <c r="AO655" s="28"/>
      <c r="AP655" s="28"/>
    </row>
    <row r="656" spans="11:42" ht="15.75" hidden="1" customHeight="1" x14ac:dyDescent="0.3">
      <c r="K656" s="40"/>
      <c r="L656" s="40"/>
      <c r="Z656" s="15"/>
      <c r="AA656" s="15"/>
      <c r="AO656" s="28"/>
      <c r="AP656" s="28"/>
    </row>
    <row r="657" spans="11:42" ht="15.75" hidden="1" customHeight="1" x14ac:dyDescent="0.3">
      <c r="K657" s="40"/>
      <c r="L657" s="40"/>
      <c r="Z657" s="15"/>
      <c r="AA657" s="15"/>
      <c r="AO657" s="28"/>
      <c r="AP657" s="28"/>
    </row>
    <row r="658" spans="11:42" ht="15.75" hidden="1" customHeight="1" x14ac:dyDescent="0.3">
      <c r="K658" s="40"/>
      <c r="L658" s="40"/>
      <c r="Z658" s="15"/>
      <c r="AA658" s="15"/>
      <c r="AO658" s="28"/>
      <c r="AP658" s="28"/>
    </row>
    <row r="659" spans="11:42" ht="15.75" hidden="1" customHeight="1" x14ac:dyDescent="0.3">
      <c r="K659" s="40"/>
      <c r="L659" s="40"/>
      <c r="Z659" s="15"/>
      <c r="AA659" s="15"/>
      <c r="AO659" s="28"/>
      <c r="AP659" s="28"/>
    </row>
    <row r="660" spans="11:42" ht="15.75" hidden="1" customHeight="1" x14ac:dyDescent="0.3">
      <c r="K660" s="40"/>
      <c r="L660" s="40"/>
      <c r="Z660" s="15"/>
      <c r="AA660" s="15"/>
      <c r="AO660" s="28"/>
      <c r="AP660" s="28"/>
    </row>
    <row r="661" spans="11:42" ht="15.75" hidden="1" customHeight="1" x14ac:dyDescent="0.3">
      <c r="K661" s="40"/>
      <c r="L661" s="40"/>
      <c r="Z661" s="15"/>
      <c r="AA661" s="15"/>
      <c r="AO661" s="28"/>
      <c r="AP661" s="28"/>
    </row>
    <row r="662" spans="11:42" ht="15.75" hidden="1" customHeight="1" x14ac:dyDescent="0.3">
      <c r="K662" s="40"/>
      <c r="L662" s="40"/>
      <c r="Z662" s="15"/>
      <c r="AA662" s="15"/>
      <c r="AO662" s="28"/>
      <c r="AP662" s="28"/>
    </row>
    <row r="663" spans="11:42" ht="15.75" hidden="1" customHeight="1" x14ac:dyDescent="0.3">
      <c r="K663" s="40"/>
      <c r="L663" s="40"/>
      <c r="Z663" s="15"/>
      <c r="AA663" s="15"/>
      <c r="AO663" s="28"/>
      <c r="AP663" s="28"/>
    </row>
    <row r="664" spans="11:42" ht="15.75" hidden="1" customHeight="1" x14ac:dyDescent="0.3">
      <c r="K664" s="40"/>
      <c r="L664" s="40"/>
      <c r="Z664" s="15"/>
      <c r="AA664" s="15"/>
      <c r="AO664" s="28"/>
      <c r="AP664" s="28"/>
    </row>
    <row r="665" spans="11:42" ht="15.75" hidden="1" customHeight="1" x14ac:dyDescent="0.3">
      <c r="K665" s="40"/>
      <c r="L665" s="40"/>
      <c r="Z665" s="15"/>
      <c r="AA665" s="15"/>
      <c r="AO665" s="28"/>
      <c r="AP665" s="28"/>
    </row>
    <row r="666" spans="11:42" ht="15.75" hidden="1" customHeight="1" x14ac:dyDescent="0.3">
      <c r="K666" s="40"/>
      <c r="L666" s="40"/>
      <c r="Z666" s="15"/>
      <c r="AA666" s="15"/>
      <c r="AO666" s="28"/>
      <c r="AP666" s="28"/>
    </row>
    <row r="667" spans="11:42" ht="15.75" hidden="1" customHeight="1" x14ac:dyDescent="0.3">
      <c r="K667" s="40"/>
      <c r="L667" s="40"/>
      <c r="Z667" s="15"/>
      <c r="AA667" s="15"/>
      <c r="AO667" s="28"/>
      <c r="AP667" s="28"/>
    </row>
    <row r="668" spans="11:42" ht="15.75" hidden="1" customHeight="1" x14ac:dyDescent="0.3">
      <c r="K668" s="40"/>
      <c r="L668" s="40"/>
      <c r="Z668" s="15"/>
      <c r="AA668" s="15"/>
      <c r="AO668" s="28"/>
      <c r="AP668" s="28"/>
    </row>
    <row r="669" spans="11:42" ht="15.75" hidden="1" customHeight="1" x14ac:dyDescent="0.3">
      <c r="K669" s="40"/>
      <c r="L669" s="40"/>
      <c r="Z669" s="15"/>
      <c r="AA669" s="15"/>
      <c r="AO669" s="28"/>
      <c r="AP669" s="28"/>
    </row>
    <row r="670" spans="11:42" ht="15.75" hidden="1" customHeight="1" x14ac:dyDescent="0.3">
      <c r="K670" s="40"/>
      <c r="L670" s="40"/>
      <c r="Z670" s="15"/>
      <c r="AA670" s="15"/>
      <c r="AO670" s="28"/>
      <c r="AP670" s="28"/>
    </row>
    <row r="671" spans="11:42" ht="15.75" hidden="1" customHeight="1" x14ac:dyDescent="0.3">
      <c r="K671" s="40"/>
      <c r="L671" s="40"/>
      <c r="Z671" s="15"/>
      <c r="AA671" s="15"/>
      <c r="AO671" s="28"/>
      <c r="AP671" s="28"/>
    </row>
    <row r="672" spans="11:42" ht="15.75" hidden="1" customHeight="1" x14ac:dyDescent="0.3">
      <c r="K672" s="40"/>
      <c r="L672" s="40"/>
      <c r="Z672" s="15"/>
      <c r="AA672" s="15"/>
      <c r="AO672" s="28"/>
      <c r="AP672" s="28"/>
    </row>
    <row r="673" spans="11:42" ht="15.75" hidden="1" customHeight="1" x14ac:dyDescent="0.3">
      <c r="K673" s="40"/>
      <c r="L673" s="40"/>
      <c r="Z673" s="15"/>
      <c r="AA673" s="15"/>
      <c r="AO673" s="28"/>
      <c r="AP673" s="28"/>
    </row>
    <row r="674" spans="11:42" ht="15.75" hidden="1" customHeight="1" x14ac:dyDescent="0.3">
      <c r="K674" s="40"/>
      <c r="L674" s="40"/>
      <c r="Z674" s="15"/>
      <c r="AA674" s="15"/>
      <c r="AO674" s="28"/>
      <c r="AP674" s="28"/>
    </row>
    <row r="675" spans="11:42" ht="15.75" hidden="1" customHeight="1" x14ac:dyDescent="0.3">
      <c r="K675" s="40"/>
      <c r="L675" s="40"/>
      <c r="Z675" s="15"/>
      <c r="AA675" s="15"/>
      <c r="AO675" s="28"/>
      <c r="AP675" s="28"/>
    </row>
    <row r="676" spans="11:42" ht="15.75" hidden="1" customHeight="1" x14ac:dyDescent="0.3">
      <c r="K676" s="40"/>
      <c r="L676" s="40"/>
      <c r="Z676" s="15"/>
      <c r="AA676" s="15"/>
      <c r="AO676" s="28"/>
      <c r="AP676" s="28"/>
    </row>
    <row r="677" spans="11:42" ht="15.75" hidden="1" customHeight="1" x14ac:dyDescent="0.3">
      <c r="K677" s="40"/>
      <c r="L677" s="40"/>
      <c r="Z677" s="15"/>
      <c r="AA677" s="15"/>
      <c r="AO677" s="28"/>
      <c r="AP677" s="28"/>
    </row>
    <row r="678" spans="11:42" ht="15.75" hidden="1" customHeight="1" x14ac:dyDescent="0.3">
      <c r="K678" s="40"/>
      <c r="L678" s="40"/>
      <c r="Z678" s="15"/>
      <c r="AA678" s="15"/>
      <c r="AO678" s="28"/>
      <c r="AP678" s="28"/>
    </row>
    <row r="679" spans="11:42" ht="15.75" hidden="1" customHeight="1" x14ac:dyDescent="0.3">
      <c r="K679" s="40"/>
      <c r="L679" s="40"/>
      <c r="Z679" s="15"/>
      <c r="AA679" s="15"/>
      <c r="AO679" s="28"/>
      <c r="AP679" s="28"/>
    </row>
    <row r="680" spans="11:42" ht="15.75" hidden="1" customHeight="1" x14ac:dyDescent="0.3">
      <c r="K680" s="40"/>
      <c r="L680" s="40"/>
      <c r="Z680" s="15"/>
      <c r="AA680" s="15"/>
      <c r="AO680" s="28"/>
      <c r="AP680" s="28"/>
    </row>
    <row r="681" spans="11:42" ht="15.75" hidden="1" customHeight="1" x14ac:dyDescent="0.3">
      <c r="K681" s="40"/>
      <c r="L681" s="40"/>
      <c r="Z681" s="15"/>
      <c r="AA681" s="15"/>
      <c r="AO681" s="28"/>
      <c r="AP681" s="28"/>
    </row>
    <row r="682" spans="11:42" ht="15.75" hidden="1" customHeight="1" x14ac:dyDescent="0.3">
      <c r="K682" s="40"/>
      <c r="L682" s="40"/>
      <c r="Z682" s="15"/>
      <c r="AA682" s="15"/>
      <c r="AO682" s="28"/>
      <c r="AP682" s="28"/>
    </row>
    <row r="683" spans="11:42" ht="15.75" hidden="1" customHeight="1" x14ac:dyDescent="0.3">
      <c r="K683" s="40"/>
      <c r="L683" s="40"/>
      <c r="Z683" s="15"/>
      <c r="AA683" s="15"/>
      <c r="AO683" s="28"/>
      <c r="AP683" s="28"/>
    </row>
    <row r="684" spans="11:42" ht="15.75" hidden="1" customHeight="1" x14ac:dyDescent="0.3">
      <c r="K684" s="40"/>
      <c r="L684" s="40"/>
      <c r="Z684" s="15"/>
      <c r="AA684" s="15"/>
      <c r="AO684" s="28"/>
      <c r="AP684" s="28"/>
    </row>
    <row r="685" spans="11:42" ht="15.75" hidden="1" customHeight="1" x14ac:dyDescent="0.3">
      <c r="K685" s="40"/>
      <c r="L685" s="40"/>
      <c r="Z685" s="15"/>
      <c r="AA685" s="15"/>
      <c r="AO685" s="28"/>
      <c r="AP685" s="28"/>
    </row>
    <row r="686" spans="11:42" ht="15.75" hidden="1" customHeight="1" x14ac:dyDescent="0.3">
      <c r="K686" s="40"/>
      <c r="L686" s="40"/>
      <c r="Z686" s="15"/>
      <c r="AA686" s="15"/>
      <c r="AO686" s="28"/>
      <c r="AP686" s="28"/>
    </row>
    <row r="687" spans="11:42" ht="15.75" hidden="1" customHeight="1" x14ac:dyDescent="0.3">
      <c r="K687" s="40"/>
      <c r="L687" s="40"/>
      <c r="Z687" s="15"/>
      <c r="AA687" s="15"/>
      <c r="AO687" s="28"/>
      <c r="AP687" s="28"/>
    </row>
    <row r="688" spans="11:42" ht="15.75" hidden="1" customHeight="1" x14ac:dyDescent="0.3">
      <c r="K688" s="40"/>
      <c r="L688" s="40"/>
      <c r="Z688" s="15"/>
      <c r="AA688" s="15"/>
      <c r="AO688" s="28"/>
      <c r="AP688" s="28"/>
    </row>
    <row r="689" spans="11:42" ht="15.75" hidden="1" customHeight="1" x14ac:dyDescent="0.3">
      <c r="K689" s="40"/>
      <c r="L689" s="40"/>
      <c r="Z689" s="15"/>
      <c r="AA689" s="15"/>
      <c r="AO689" s="28"/>
      <c r="AP689" s="28"/>
    </row>
    <row r="690" spans="11:42" ht="15.75" hidden="1" customHeight="1" x14ac:dyDescent="0.3">
      <c r="K690" s="40"/>
      <c r="L690" s="40"/>
      <c r="Z690" s="15"/>
      <c r="AA690" s="15"/>
      <c r="AO690" s="28"/>
      <c r="AP690" s="28"/>
    </row>
    <row r="691" spans="11:42" ht="15.75" hidden="1" customHeight="1" x14ac:dyDescent="0.3">
      <c r="K691" s="40"/>
      <c r="L691" s="40"/>
      <c r="Z691" s="15"/>
      <c r="AA691" s="15"/>
      <c r="AO691" s="28"/>
      <c r="AP691" s="28"/>
    </row>
    <row r="692" spans="11:42" ht="15.75" hidden="1" customHeight="1" x14ac:dyDescent="0.3">
      <c r="K692" s="40"/>
      <c r="L692" s="40"/>
      <c r="Z692" s="15"/>
      <c r="AA692" s="15"/>
      <c r="AO692" s="28"/>
      <c r="AP692" s="28"/>
    </row>
    <row r="693" spans="11:42" ht="15.75" hidden="1" customHeight="1" x14ac:dyDescent="0.3">
      <c r="K693" s="40"/>
      <c r="L693" s="40"/>
      <c r="Z693" s="15"/>
      <c r="AA693" s="15"/>
      <c r="AO693" s="28"/>
      <c r="AP693" s="28"/>
    </row>
    <row r="694" spans="11:42" ht="15.75" hidden="1" customHeight="1" x14ac:dyDescent="0.3">
      <c r="K694" s="40"/>
      <c r="L694" s="40"/>
      <c r="Z694" s="15"/>
      <c r="AA694" s="15"/>
      <c r="AO694" s="28"/>
      <c r="AP694" s="28"/>
    </row>
    <row r="695" spans="11:42" ht="15.75" hidden="1" customHeight="1" x14ac:dyDescent="0.3">
      <c r="K695" s="40"/>
      <c r="L695" s="40"/>
      <c r="Z695" s="15"/>
      <c r="AA695" s="15"/>
      <c r="AO695" s="28"/>
      <c r="AP695" s="28"/>
    </row>
    <row r="696" spans="11:42" ht="15.75" hidden="1" customHeight="1" x14ac:dyDescent="0.3">
      <c r="K696" s="40"/>
      <c r="L696" s="40"/>
      <c r="Z696" s="15"/>
      <c r="AA696" s="15"/>
      <c r="AO696" s="28"/>
      <c r="AP696" s="28"/>
    </row>
    <row r="697" spans="11:42" ht="15.75" hidden="1" customHeight="1" x14ac:dyDescent="0.3">
      <c r="K697" s="40"/>
      <c r="L697" s="40"/>
      <c r="Z697" s="15"/>
      <c r="AA697" s="15"/>
      <c r="AO697" s="28"/>
      <c r="AP697" s="28"/>
    </row>
    <row r="698" spans="11:42" ht="15.75" hidden="1" customHeight="1" x14ac:dyDescent="0.3">
      <c r="K698" s="40"/>
      <c r="L698" s="40"/>
      <c r="Z698" s="15"/>
      <c r="AA698" s="15"/>
      <c r="AO698" s="28"/>
      <c r="AP698" s="28"/>
    </row>
    <row r="699" spans="11:42" ht="15.75" hidden="1" customHeight="1" x14ac:dyDescent="0.3">
      <c r="K699" s="40"/>
      <c r="L699" s="40"/>
      <c r="Z699" s="15"/>
      <c r="AA699" s="15"/>
      <c r="AO699" s="28"/>
      <c r="AP699" s="28"/>
    </row>
    <row r="700" spans="11:42" ht="15.75" hidden="1" customHeight="1" x14ac:dyDescent="0.3">
      <c r="K700" s="40"/>
      <c r="L700" s="40"/>
      <c r="Z700" s="15"/>
      <c r="AA700" s="15"/>
      <c r="AO700" s="28"/>
      <c r="AP700" s="28"/>
    </row>
    <row r="701" spans="11:42" ht="15.75" hidden="1" customHeight="1" x14ac:dyDescent="0.3">
      <c r="K701" s="40"/>
      <c r="L701" s="40"/>
      <c r="Z701" s="15"/>
      <c r="AA701" s="15"/>
      <c r="AO701" s="28"/>
      <c r="AP701" s="28"/>
    </row>
    <row r="702" spans="11:42" ht="15.75" hidden="1" customHeight="1" x14ac:dyDescent="0.3">
      <c r="K702" s="40"/>
      <c r="L702" s="40"/>
      <c r="Z702" s="15"/>
      <c r="AA702" s="15"/>
      <c r="AO702" s="28"/>
      <c r="AP702" s="28"/>
    </row>
    <row r="703" spans="11:42" ht="15.75" hidden="1" customHeight="1" x14ac:dyDescent="0.3">
      <c r="K703" s="40"/>
      <c r="L703" s="40"/>
      <c r="Z703" s="15"/>
      <c r="AA703" s="15"/>
      <c r="AO703" s="28"/>
      <c r="AP703" s="28"/>
    </row>
    <row r="704" spans="11:42" ht="15.75" hidden="1" customHeight="1" x14ac:dyDescent="0.3">
      <c r="K704" s="40"/>
      <c r="L704" s="40"/>
      <c r="Z704" s="15"/>
      <c r="AA704" s="15"/>
      <c r="AO704" s="28"/>
      <c r="AP704" s="28"/>
    </row>
    <row r="705" spans="11:42" ht="15.75" hidden="1" customHeight="1" x14ac:dyDescent="0.3">
      <c r="K705" s="40"/>
      <c r="L705" s="40"/>
      <c r="Z705" s="15"/>
      <c r="AA705" s="15"/>
      <c r="AO705" s="28"/>
      <c r="AP705" s="28"/>
    </row>
    <row r="706" spans="11:42" ht="15.75" hidden="1" customHeight="1" x14ac:dyDescent="0.3">
      <c r="K706" s="40"/>
      <c r="L706" s="40"/>
      <c r="Z706" s="15"/>
      <c r="AA706" s="15"/>
      <c r="AO706" s="28"/>
      <c r="AP706" s="28"/>
    </row>
    <row r="707" spans="11:42" ht="15.75" hidden="1" customHeight="1" x14ac:dyDescent="0.3">
      <c r="K707" s="40"/>
      <c r="L707" s="40"/>
      <c r="Z707" s="15"/>
      <c r="AA707" s="15"/>
      <c r="AO707" s="28"/>
      <c r="AP707" s="28"/>
    </row>
    <row r="708" spans="11:42" ht="15.75" hidden="1" customHeight="1" x14ac:dyDescent="0.3">
      <c r="K708" s="40"/>
      <c r="L708" s="40"/>
      <c r="Z708" s="15"/>
      <c r="AA708" s="15"/>
      <c r="AO708" s="28"/>
      <c r="AP708" s="28"/>
    </row>
    <row r="709" spans="11:42" ht="15.75" hidden="1" customHeight="1" x14ac:dyDescent="0.3">
      <c r="K709" s="40"/>
      <c r="L709" s="40"/>
      <c r="Z709" s="15"/>
      <c r="AA709" s="15"/>
      <c r="AO709" s="28"/>
      <c r="AP709" s="28"/>
    </row>
    <row r="710" spans="11:42" ht="15.75" hidden="1" customHeight="1" x14ac:dyDescent="0.3">
      <c r="K710" s="40"/>
      <c r="L710" s="40"/>
      <c r="Z710" s="15"/>
      <c r="AA710" s="15"/>
      <c r="AO710" s="28"/>
      <c r="AP710" s="28"/>
    </row>
    <row r="711" spans="11:42" ht="15.75" hidden="1" customHeight="1" x14ac:dyDescent="0.3">
      <c r="K711" s="40"/>
      <c r="L711" s="40"/>
      <c r="Z711" s="15"/>
      <c r="AA711" s="15"/>
      <c r="AO711" s="28"/>
      <c r="AP711" s="28"/>
    </row>
    <row r="712" spans="11:42" ht="15.75" hidden="1" customHeight="1" x14ac:dyDescent="0.3">
      <c r="K712" s="40"/>
      <c r="L712" s="40"/>
      <c r="Z712" s="15"/>
      <c r="AA712" s="15"/>
      <c r="AO712" s="28"/>
      <c r="AP712" s="28"/>
    </row>
    <row r="713" spans="11:42" ht="15.75" hidden="1" customHeight="1" x14ac:dyDescent="0.3">
      <c r="K713" s="40"/>
      <c r="L713" s="40"/>
      <c r="Z713" s="15"/>
      <c r="AA713" s="15"/>
      <c r="AO713" s="28"/>
      <c r="AP713" s="28"/>
    </row>
    <row r="714" spans="11:42" ht="15.75" hidden="1" customHeight="1" x14ac:dyDescent="0.3">
      <c r="K714" s="40"/>
      <c r="L714" s="40"/>
      <c r="Z714" s="15"/>
      <c r="AA714" s="15"/>
      <c r="AO714" s="28"/>
      <c r="AP714" s="28"/>
    </row>
    <row r="715" spans="11:42" ht="15.75" hidden="1" customHeight="1" x14ac:dyDescent="0.3">
      <c r="K715" s="40"/>
      <c r="L715" s="40"/>
      <c r="Z715" s="15"/>
      <c r="AA715" s="15"/>
      <c r="AO715" s="28"/>
      <c r="AP715" s="28"/>
    </row>
    <row r="716" spans="11:42" ht="15.75" hidden="1" customHeight="1" x14ac:dyDescent="0.3">
      <c r="K716" s="40"/>
      <c r="L716" s="40"/>
      <c r="Z716" s="15"/>
      <c r="AA716" s="15"/>
      <c r="AO716" s="28"/>
      <c r="AP716" s="28"/>
    </row>
    <row r="717" spans="11:42" ht="15.75" hidden="1" customHeight="1" x14ac:dyDescent="0.3">
      <c r="K717" s="40"/>
      <c r="L717" s="40"/>
      <c r="Z717" s="15"/>
      <c r="AA717" s="15"/>
      <c r="AO717" s="28"/>
      <c r="AP717" s="28"/>
    </row>
    <row r="718" spans="11:42" ht="15.75" hidden="1" customHeight="1" x14ac:dyDescent="0.3">
      <c r="K718" s="40"/>
      <c r="L718" s="40"/>
      <c r="Z718" s="15"/>
      <c r="AA718" s="15"/>
      <c r="AO718" s="28"/>
      <c r="AP718" s="28"/>
    </row>
    <row r="719" spans="11:42" ht="15.75" hidden="1" customHeight="1" x14ac:dyDescent="0.3">
      <c r="K719" s="40"/>
      <c r="L719" s="40"/>
      <c r="Z719" s="15"/>
      <c r="AA719" s="15"/>
      <c r="AO719" s="28"/>
      <c r="AP719" s="28"/>
    </row>
    <row r="720" spans="11:42" ht="15.75" hidden="1" customHeight="1" x14ac:dyDescent="0.3">
      <c r="K720" s="40"/>
      <c r="L720" s="40"/>
      <c r="Z720" s="15"/>
      <c r="AA720" s="15"/>
      <c r="AO720" s="28"/>
      <c r="AP720" s="28"/>
    </row>
    <row r="721" spans="11:42" ht="15.75" hidden="1" customHeight="1" x14ac:dyDescent="0.3">
      <c r="K721" s="40"/>
      <c r="L721" s="40"/>
      <c r="Z721" s="15"/>
      <c r="AA721" s="15"/>
      <c r="AO721" s="28"/>
      <c r="AP721" s="28"/>
    </row>
    <row r="722" spans="11:42" ht="15.75" hidden="1" customHeight="1" x14ac:dyDescent="0.3">
      <c r="K722" s="40"/>
      <c r="L722" s="40"/>
      <c r="Z722" s="15"/>
      <c r="AA722" s="15"/>
      <c r="AO722" s="28"/>
      <c r="AP722" s="28"/>
    </row>
    <row r="723" spans="11:42" ht="15.75" hidden="1" customHeight="1" x14ac:dyDescent="0.3">
      <c r="K723" s="40"/>
      <c r="L723" s="40"/>
      <c r="Z723" s="15"/>
      <c r="AA723" s="15"/>
      <c r="AO723" s="28"/>
      <c r="AP723" s="28"/>
    </row>
    <row r="724" spans="11:42" ht="15.75" hidden="1" customHeight="1" x14ac:dyDescent="0.3">
      <c r="K724" s="40"/>
      <c r="L724" s="40"/>
      <c r="Z724" s="15"/>
      <c r="AA724" s="15"/>
      <c r="AO724" s="28"/>
      <c r="AP724" s="28"/>
    </row>
    <row r="725" spans="11:42" ht="15.75" hidden="1" customHeight="1" x14ac:dyDescent="0.3">
      <c r="K725" s="40"/>
      <c r="L725" s="40"/>
      <c r="Z725" s="15"/>
      <c r="AA725" s="15"/>
      <c r="AO725" s="28"/>
      <c r="AP725" s="28"/>
    </row>
    <row r="726" spans="11:42" ht="15.75" hidden="1" customHeight="1" x14ac:dyDescent="0.3">
      <c r="K726" s="40"/>
      <c r="L726" s="40"/>
      <c r="Z726" s="15"/>
      <c r="AA726" s="15"/>
      <c r="AO726" s="28"/>
      <c r="AP726" s="28"/>
    </row>
    <row r="727" spans="11:42" ht="15.75" hidden="1" customHeight="1" x14ac:dyDescent="0.3">
      <c r="K727" s="40"/>
      <c r="L727" s="40"/>
      <c r="Z727" s="15"/>
      <c r="AA727" s="15"/>
      <c r="AO727" s="28"/>
      <c r="AP727" s="28"/>
    </row>
    <row r="728" spans="11:42" ht="15.75" hidden="1" customHeight="1" x14ac:dyDescent="0.3">
      <c r="K728" s="40"/>
      <c r="L728" s="40"/>
      <c r="Z728" s="15"/>
      <c r="AA728" s="15"/>
      <c r="AO728" s="28"/>
      <c r="AP728" s="28"/>
    </row>
    <row r="729" spans="11:42" ht="15.75" hidden="1" customHeight="1" x14ac:dyDescent="0.3">
      <c r="K729" s="40"/>
      <c r="L729" s="40"/>
      <c r="Z729" s="15"/>
      <c r="AA729" s="15"/>
      <c r="AO729" s="28"/>
      <c r="AP729" s="28"/>
    </row>
    <row r="730" spans="11:42" ht="15.75" hidden="1" customHeight="1" x14ac:dyDescent="0.3">
      <c r="K730" s="40"/>
      <c r="L730" s="40"/>
      <c r="Z730" s="15"/>
      <c r="AA730" s="15"/>
      <c r="AO730" s="28"/>
      <c r="AP730" s="28"/>
    </row>
    <row r="731" spans="11:42" ht="15.75" hidden="1" customHeight="1" x14ac:dyDescent="0.3">
      <c r="K731" s="40"/>
      <c r="L731" s="40"/>
      <c r="Z731" s="15"/>
      <c r="AA731" s="15"/>
      <c r="AO731" s="28"/>
      <c r="AP731" s="28"/>
    </row>
    <row r="732" spans="11:42" ht="15.75" hidden="1" customHeight="1" x14ac:dyDescent="0.3">
      <c r="K732" s="40"/>
      <c r="L732" s="40"/>
      <c r="Z732" s="15"/>
      <c r="AA732" s="15"/>
      <c r="AO732" s="28"/>
      <c r="AP732" s="28"/>
    </row>
    <row r="733" spans="11:42" ht="15.75" hidden="1" customHeight="1" x14ac:dyDescent="0.3">
      <c r="K733" s="40"/>
      <c r="L733" s="40"/>
      <c r="Z733" s="15"/>
      <c r="AA733" s="15"/>
      <c r="AO733" s="28"/>
      <c r="AP733" s="28"/>
    </row>
    <row r="734" spans="11:42" ht="15.75" hidden="1" customHeight="1" x14ac:dyDescent="0.3">
      <c r="K734" s="40"/>
      <c r="L734" s="40"/>
      <c r="Z734" s="15"/>
      <c r="AA734" s="15"/>
      <c r="AO734" s="28"/>
      <c r="AP734" s="28"/>
    </row>
    <row r="735" spans="11:42" ht="15.75" hidden="1" customHeight="1" x14ac:dyDescent="0.3">
      <c r="K735" s="40"/>
      <c r="L735" s="40"/>
      <c r="Z735" s="15"/>
      <c r="AA735" s="15"/>
      <c r="AO735" s="28"/>
      <c r="AP735" s="28"/>
    </row>
    <row r="736" spans="11:42" ht="15.75" hidden="1" customHeight="1" x14ac:dyDescent="0.3">
      <c r="K736" s="40"/>
      <c r="L736" s="40"/>
      <c r="Z736" s="15"/>
      <c r="AA736" s="15"/>
      <c r="AO736" s="28"/>
      <c r="AP736" s="28"/>
    </row>
    <row r="737" spans="11:42" ht="15.75" hidden="1" customHeight="1" x14ac:dyDescent="0.3">
      <c r="K737" s="40"/>
      <c r="L737" s="40"/>
      <c r="Z737" s="15"/>
      <c r="AA737" s="15"/>
      <c r="AO737" s="28"/>
      <c r="AP737" s="28"/>
    </row>
    <row r="738" spans="11:42" ht="15.75" hidden="1" customHeight="1" x14ac:dyDescent="0.3">
      <c r="K738" s="40"/>
      <c r="L738" s="40"/>
      <c r="Z738" s="15"/>
      <c r="AA738" s="15"/>
      <c r="AO738" s="28"/>
      <c r="AP738" s="28"/>
    </row>
    <row r="739" spans="11:42" ht="15.75" hidden="1" customHeight="1" x14ac:dyDescent="0.3">
      <c r="K739" s="40"/>
      <c r="L739" s="40"/>
      <c r="Z739" s="15"/>
      <c r="AA739" s="15"/>
      <c r="AO739" s="28"/>
      <c r="AP739" s="28"/>
    </row>
    <row r="740" spans="11:42" ht="15.75" hidden="1" customHeight="1" x14ac:dyDescent="0.3">
      <c r="K740" s="40"/>
      <c r="L740" s="40"/>
      <c r="Z740" s="15"/>
      <c r="AA740" s="15"/>
      <c r="AO740" s="28"/>
      <c r="AP740" s="28"/>
    </row>
    <row r="741" spans="11:42" ht="15.75" hidden="1" customHeight="1" x14ac:dyDescent="0.3">
      <c r="K741" s="40"/>
      <c r="L741" s="40"/>
      <c r="Z741" s="15"/>
      <c r="AA741" s="15"/>
      <c r="AO741" s="28"/>
      <c r="AP741" s="28"/>
    </row>
    <row r="742" spans="11:42" ht="15.75" hidden="1" customHeight="1" x14ac:dyDescent="0.3">
      <c r="K742" s="40"/>
      <c r="L742" s="40"/>
      <c r="Z742" s="15"/>
      <c r="AA742" s="15"/>
      <c r="AO742" s="28"/>
      <c r="AP742" s="28"/>
    </row>
    <row r="743" spans="11:42" ht="15.75" hidden="1" customHeight="1" x14ac:dyDescent="0.3">
      <c r="K743" s="40"/>
      <c r="L743" s="40"/>
      <c r="Z743" s="15"/>
      <c r="AA743" s="15"/>
      <c r="AO743" s="28"/>
      <c r="AP743" s="28"/>
    </row>
    <row r="744" spans="11:42" ht="15.75" hidden="1" customHeight="1" x14ac:dyDescent="0.3">
      <c r="K744" s="40"/>
      <c r="L744" s="40"/>
      <c r="Z744" s="15"/>
      <c r="AA744" s="15"/>
      <c r="AO744" s="28"/>
      <c r="AP744" s="28"/>
    </row>
    <row r="745" spans="11:42" ht="15.75" hidden="1" customHeight="1" x14ac:dyDescent="0.3">
      <c r="K745" s="40"/>
      <c r="L745" s="40"/>
      <c r="Z745" s="15"/>
      <c r="AA745" s="15"/>
      <c r="AO745" s="28"/>
      <c r="AP745" s="28"/>
    </row>
    <row r="746" spans="11:42" ht="15.75" hidden="1" customHeight="1" x14ac:dyDescent="0.3">
      <c r="K746" s="40"/>
      <c r="L746" s="40"/>
      <c r="Z746" s="15"/>
      <c r="AA746" s="15"/>
      <c r="AO746" s="28"/>
      <c r="AP746" s="28"/>
    </row>
    <row r="747" spans="11:42" ht="15.75" hidden="1" customHeight="1" x14ac:dyDescent="0.3">
      <c r="K747" s="40"/>
      <c r="L747" s="40"/>
      <c r="Z747" s="15"/>
      <c r="AA747" s="15"/>
      <c r="AO747" s="28"/>
      <c r="AP747" s="28"/>
    </row>
    <row r="748" spans="11:42" ht="15.75" hidden="1" customHeight="1" x14ac:dyDescent="0.3">
      <c r="K748" s="40"/>
      <c r="L748" s="40"/>
      <c r="Z748" s="15"/>
      <c r="AA748" s="15"/>
      <c r="AO748" s="28"/>
      <c r="AP748" s="28"/>
    </row>
    <row r="749" spans="11:42" ht="15.75" hidden="1" customHeight="1" x14ac:dyDescent="0.3">
      <c r="K749" s="40"/>
      <c r="L749" s="40"/>
      <c r="Z749" s="15"/>
      <c r="AA749" s="15"/>
      <c r="AO749" s="28"/>
      <c r="AP749" s="28"/>
    </row>
    <row r="750" spans="11:42" ht="15.75" hidden="1" customHeight="1" x14ac:dyDescent="0.3">
      <c r="K750" s="40"/>
      <c r="L750" s="40"/>
      <c r="Z750" s="15"/>
      <c r="AA750" s="15"/>
      <c r="AO750" s="28"/>
      <c r="AP750" s="28"/>
    </row>
    <row r="751" spans="11:42" ht="15.75" hidden="1" customHeight="1" x14ac:dyDescent="0.3">
      <c r="K751" s="40"/>
      <c r="L751" s="40"/>
      <c r="Z751" s="15"/>
      <c r="AA751" s="15"/>
      <c r="AO751" s="28"/>
      <c r="AP751" s="28"/>
    </row>
    <row r="752" spans="11:42" ht="15.75" hidden="1" customHeight="1" x14ac:dyDescent="0.3">
      <c r="K752" s="40"/>
      <c r="L752" s="40"/>
      <c r="Z752" s="15"/>
      <c r="AA752" s="15"/>
      <c r="AO752" s="28"/>
      <c r="AP752" s="28"/>
    </row>
    <row r="753" spans="11:42" ht="15.75" hidden="1" customHeight="1" x14ac:dyDescent="0.3">
      <c r="K753" s="40"/>
      <c r="L753" s="40"/>
      <c r="Z753" s="15"/>
      <c r="AA753" s="15"/>
      <c r="AO753" s="28"/>
      <c r="AP753" s="28"/>
    </row>
    <row r="754" spans="11:42" ht="15.75" hidden="1" customHeight="1" x14ac:dyDescent="0.3">
      <c r="K754" s="40"/>
      <c r="L754" s="40"/>
      <c r="Z754" s="15"/>
      <c r="AA754" s="15"/>
      <c r="AO754" s="28"/>
      <c r="AP754" s="28"/>
    </row>
    <row r="755" spans="11:42" ht="15.75" hidden="1" customHeight="1" x14ac:dyDescent="0.3">
      <c r="K755" s="40"/>
      <c r="L755" s="40"/>
      <c r="Z755" s="15"/>
      <c r="AA755" s="15"/>
      <c r="AO755" s="28"/>
      <c r="AP755" s="28"/>
    </row>
    <row r="756" spans="11:42" ht="15.75" hidden="1" customHeight="1" x14ac:dyDescent="0.3">
      <c r="K756" s="40"/>
      <c r="L756" s="40"/>
      <c r="Z756" s="15"/>
      <c r="AA756" s="15"/>
      <c r="AO756" s="28"/>
      <c r="AP756" s="28"/>
    </row>
    <row r="757" spans="11:42" ht="15.75" hidden="1" customHeight="1" x14ac:dyDescent="0.3">
      <c r="K757" s="40"/>
      <c r="L757" s="40"/>
      <c r="Z757" s="15"/>
      <c r="AA757" s="15"/>
      <c r="AO757" s="28"/>
      <c r="AP757" s="28"/>
    </row>
    <row r="758" spans="11:42" ht="15.75" hidden="1" customHeight="1" x14ac:dyDescent="0.3">
      <c r="K758" s="40"/>
      <c r="L758" s="40"/>
      <c r="Z758" s="15"/>
      <c r="AA758" s="15"/>
      <c r="AO758" s="28"/>
      <c r="AP758" s="28"/>
    </row>
    <row r="759" spans="11:42" ht="15.75" hidden="1" customHeight="1" x14ac:dyDescent="0.3">
      <c r="K759" s="40"/>
      <c r="L759" s="40"/>
      <c r="Z759" s="15"/>
      <c r="AA759" s="15"/>
      <c r="AO759" s="28"/>
      <c r="AP759" s="28"/>
    </row>
    <row r="760" spans="11:42" ht="15.75" hidden="1" customHeight="1" x14ac:dyDescent="0.3">
      <c r="K760" s="40"/>
      <c r="L760" s="40"/>
      <c r="Z760" s="15"/>
      <c r="AA760" s="15"/>
      <c r="AO760" s="28"/>
      <c r="AP760" s="28"/>
    </row>
    <row r="761" spans="11:42" ht="15.75" hidden="1" customHeight="1" x14ac:dyDescent="0.3">
      <c r="K761" s="40"/>
      <c r="L761" s="40"/>
      <c r="Z761" s="15"/>
      <c r="AA761" s="15"/>
      <c r="AO761" s="28"/>
      <c r="AP761" s="28"/>
    </row>
    <row r="762" spans="11:42" ht="15.75" hidden="1" customHeight="1" x14ac:dyDescent="0.3">
      <c r="K762" s="40"/>
      <c r="L762" s="40"/>
      <c r="Z762" s="15"/>
      <c r="AA762" s="15"/>
      <c r="AO762" s="28"/>
      <c r="AP762" s="28"/>
    </row>
    <row r="763" spans="11:42" ht="15.75" hidden="1" customHeight="1" x14ac:dyDescent="0.3">
      <c r="K763" s="40"/>
      <c r="L763" s="40"/>
      <c r="Z763" s="15"/>
      <c r="AA763" s="15"/>
      <c r="AO763" s="28"/>
      <c r="AP763" s="28"/>
    </row>
    <row r="764" spans="11:42" ht="15.75" hidden="1" customHeight="1" x14ac:dyDescent="0.3">
      <c r="K764" s="40"/>
      <c r="L764" s="40"/>
      <c r="Z764" s="15"/>
      <c r="AA764" s="15"/>
      <c r="AO764" s="28"/>
      <c r="AP764" s="28"/>
    </row>
    <row r="765" spans="11:42" ht="15.75" hidden="1" customHeight="1" x14ac:dyDescent="0.3">
      <c r="K765" s="40"/>
      <c r="L765" s="40"/>
      <c r="Z765" s="15"/>
      <c r="AA765" s="15"/>
      <c r="AO765" s="28"/>
      <c r="AP765" s="28"/>
    </row>
    <row r="766" spans="11:42" ht="15.75" hidden="1" customHeight="1" x14ac:dyDescent="0.3">
      <c r="K766" s="40"/>
      <c r="L766" s="40"/>
      <c r="Z766" s="15"/>
      <c r="AA766" s="15"/>
      <c r="AO766" s="28"/>
      <c r="AP766" s="28"/>
    </row>
    <row r="767" spans="11:42" ht="15.75" hidden="1" customHeight="1" x14ac:dyDescent="0.3">
      <c r="K767" s="40"/>
      <c r="L767" s="40"/>
      <c r="Z767" s="15"/>
      <c r="AA767" s="15"/>
      <c r="AO767" s="28"/>
      <c r="AP767" s="28"/>
    </row>
    <row r="768" spans="11:42" ht="15.75" hidden="1" customHeight="1" x14ac:dyDescent="0.3">
      <c r="K768" s="40"/>
      <c r="L768" s="40"/>
      <c r="Z768" s="15"/>
      <c r="AA768" s="15"/>
      <c r="AO768" s="28"/>
      <c r="AP768" s="28"/>
    </row>
    <row r="769" spans="11:42" ht="15.75" hidden="1" customHeight="1" x14ac:dyDescent="0.3">
      <c r="K769" s="40"/>
      <c r="L769" s="40"/>
      <c r="Z769" s="15"/>
      <c r="AA769" s="15"/>
      <c r="AO769" s="28"/>
      <c r="AP769" s="28"/>
    </row>
    <row r="770" spans="11:42" ht="15.75" hidden="1" customHeight="1" x14ac:dyDescent="0.3">
      <c r="K770" s="40"/>
      <c r="L770" s="40"/>
      <c r="Z770" s="15"/>
      <c r="AA770" s="15"/>
      <c r="AO770" s="28"/>
      <c r="AP770" s="28"/>
    </row>
    <row r="771" spans="11:42" ht="15.75" hidden="1" customHeight="1" x14ac:dyDescent="0.3">
      <c r="K771" s="40"/>
      <c r="L771" s="40"/>
      <c r="Z771" s="15"/>
      <c r="AA771" s="15"/>
      <c r="AO771" s="28"/>
      <c r="AP771" s="28"/>
    </row>
    <row r="772" spans="11:42" ht="15.75" hidden="1" customHeight="1" x14ac:dyDescent="0.3">
      <c r="K772" s="40"/>
      <c r="L772" s="40"/>
      <c r="Z772" s="15"/>
      <c r="AA772" s="15"/>
      <c r="AO772" s="28"/>
      <c r="AP772" s="28"/>
    </row>
    <row r="773" spans="11:42" ht="15.75" hidden="1" customHeight="1" x14ac:dyDescent="0.3">
      <c r="K773" s="40"/>
      <c r="L773" s="40"/>
      <c r="Z773" s="15"/>
      <c r="AA773" s="15"/>
      <c r="AO773" s="28"/>
      <c r="AP773" s="28"/>
    </row>
    <row r="774" spans="11:42" ht="15.75" hidden="1" customHeight="1" x14ac:dyDescent="0.3">
      <c r="K774" s="40"/>
      <c r="L774" s="40"/>
      <c r="Z774" s="15"/>
      <c r="AA774" s="15"/>
      <c r="AO774" s="28"/>
      <c r="AP774" s="28"/>
    </row>
    <row r="775" spans="11:42" ht="15.75" hidden="1" customHeight="1" x14ac:dyDescent="0.3">
      <c r="K775" s="40"/>
      <c r="L775" s="40"/>
      <c r="Z775" s="15"/>
      <c r="AA775" s="15"/>
      <c r="AO775" s="28"/>
      <c r="AP775" s="28"/>
    </row>
    <row r="776" spans="11:42" ht="15.75" hidden="1" customHeight="1" x14ac:dyDescent="0.3">
      <c r="K776" s="40"/>
      <c r="L776" s="40"/>
      <c r="Z776" s="15"/>
      <c r="AA776" s="15"/>
      <c r="AO776" s="28"/>
      <c r="AP776" s="28"/>
    </row>
    <row r="777" spans="11:42" ht="15.75" hidden="1" customHeight="1" x14ac:dyDescent="0.3">
      <c r="K777" s="40"/>
      <c r="L777" s="40"/>
      <c r="Z777" s="15"/>
      <c r="AA777" s="15"/>
      <c r="AO777" s="28"/>
      <c r="AP777" s="28"/>
    </row>
    <row r="778" spans="11:42" ht="15.75" hidden="1" customHeight="1" x14ac:dyDescent="0.3">
      <c r="K778" s="40"/>
      <c r="L778" s="40"/>
      <c r="Z778" s="15"/>
      <c r="AA778" s="15"/>
      <c r="AO778" s="28"/>
      <c r="AP778" s="28"/>
    </row>
    <row r="779" spans="11:42" ht="15.75" hidden="1" customHeight="1" x14ac:dyDescent="0.3">
      <c r="K779" s="40"/>
      <c r="L779" s="40"/>
      <c r="Z779" s="15"/>
      <c r="AA779" s="15"/>
      <c r="AO779" s="28"/>
      <c r="AP779" s="28"/>
    </row>
    <row r="780" spans="11:42" ht="15.75" hidden="1" customHeight="1" x14ac:dyDescent="0.3">
      <c r="K780" s="40"/>
      <c r="L780" s="40"/>
      <c r="Z780" s="15"/>
      <c r="AA780" s="15"/>
      <c r="AO780" s="28"/>
      <c r="AP780" s="28"/>
    </row>
    <row r="781" spans="11:42" ht="15.75" hidden="1" customHeight="1" x14ac:dyDescent="0.3">
      <c r="K781" s="40"/>
      <c r="L781" s="40"/>
      <c r="Z781" s="15"/>
      <c r="AA781" s="15"/>
      <c r="AO781" s="28"/>
      <c r="AP781" s="28"/>
    </row>
    <row r="782" spans="11:42" ht="15.75" hidden="1" customHeight="1" x14ac:dyDescent="0.3">
      <c r="K782" s="40"/>
      <c r="L782" s="40"/>
      <c r="Z782" s="15"/>
      <c r="AA782" s="15"/>
      <c r="AO782" s="28"/>
      <c r="AP782" s="28"/>
    </row>
    <row r="783" spans="11:42" ht="15.75" hidden="1" customHeight="1" x14ac:dyDescent="0.3">
      <c r="K783" s="40"/>
      <c r="L783" s="40"/>
      <c r="Z783" s="15"/>
      <c r="AA783" s="15"/>
      <c r="AO783" s="28"/>
      <c r="AP783" s="28"/>
    </row>
    <row r="784" spans="11:42" ht="15.75" hidden="1" customHeight="1" x14ac:dyDescent="0.3">
      <c r="K784" s="40"/>
      <c r="L784" s="40"/>
      <c r="Z784" s="15"/>
      <c r="AA784" s="15"/>
      <c r="AO784" s="28"/>
      <c r="AP784" s="28"/>
    </row>
    <row r="785" spans="11:42" ht="15.75" hidden="1" customHeight="1" x14ac:dyDescent="0.3">
      <c r="K785" s="40"/>
      <c r="L785" s="40"/>
      <c r="Z785" s="15"/>
      <c r="AA785" s="15"/>
      <c r="AO785" s="28"/>
      <c r="AP785" s="28"/>
    </row>
    <row r="786" spans="11:42" ht="15.75" hidden="1" customHeight="1" x14ac:dyDescent="0.3">
      <c r="K786" s="40"/>
      <c r="L786" s="40"/>
      <c r="Z786" s="15"/>
      <c r="AA786" s="15"/>
      <c r="AO786" s="28"/>
      <c r="AP786" s="28"/>
    </row>
    <row r="787" spans="11:42" ht="15.75" hidden="1" customHeight="1" x14ac:dyDescent="0.3">
      <c r="K787" s="40"/>
      <c r="L787" s="40"/>
      <c r="Z787" s="15"/>
      <c r="AA787" s="15"/>
      <c r="AO787" s="28"/>
      <c r="AP787" s="28"/>
    </row>
    <row r="788" spans="11:42" ht="15.75" hidden="1" customHeight="1" x14ac:dyDescent="0.3">
      <c r="K788" s="40"/>
      <c r="L788" s="40"/>
      <c r="Z788" s="15"/>
      <c r="AA788" s="15"/>
      <c r="AO788" s="28"/>
      <c r="AP788" s="28"/>
    </row>
    <row r="789" spans="11:42" ht="15.75" hidden="1" customHeight="1" x14ac:dyDescent="0.3">
      <c r="K789" s="40"/>
      <c r="L789" s="40"/>
      <c r="Z789" s="15"/>
      <c r="AA789" s="15"/>
      <c r="AO789" s="28"/>
      <c r="AP789" s="28"/>
    </row>
    <row r="790" spans="11:42" ht="15.75" hidden="1" customHeight="1" x14ac:dyDescent="0.3">
      <c r="K790" s="40"/>
      <c r="L790" s="40"/>
      <c r="Z790" s="15"/>
      <c r="AA790" s="15"/>
      <c r="AO790" s="28"/>
      <c r="AP790" s="28"/>
    </row>
    <row r="791" spans="11:42" ht="15.75" hidden="1" customHeight="1" x14ac:dyDescent="0.3">
      <c r="K791" s="40"/>
      <c r="L791" s="40"/>
      <c r="Z791" s="15"/>
      <c r="AA791" s="15"/>
      <c r="AO791" s="28"/>
      <c r="AP791" s="28"/>
    </row>
    <row r="792" spans="11:42" ht="15.75" hidden="1" customHeight="1" x14ac:dyDescent="0.3">
      <c r="K792" s="40"/>
      <c r="L792" s="40"/>
      <c r="Z792" s="15"/>
      <c r="AA792" s="15"/>
      <c r="AO792" s="28"/>
      <c r="AP792" s="28"/>
    </row>
    <row r="793" spans="11:42" ht="15.75" hidden="1" customHeight="1" x14ac:dyDescent="0.3">
      <c r="K793" s="40"/>
      <c r="L793" s="40"/>
      <c r="Z793" s="15"/>
      <c r="AA793" s="15"/>
      <c r="AO793" s="28"/>
      <c r="AP793" s="28"/>
    </row>
    <row r="794" spans="11:42" ht="15.75" hidden="1" customHeight="1" x14ac:dyDescent="0.3">
      <c r="K794" s="40"/>
      <c r="L794" s="40"/>
      <c r="Z794" s="15"/>
      <c r="AA794" s="15"/>
      <c r="AO794" s="28"/>
      <c r="AP794" s="28"/>
    </row>
    <row r="795" spans="11:42" ht="15.75" hidden="1" customHeight="1" x14ac:dyDescent="0.3">
      <c r="K795" s="40"/>
      <c r="L795" s="40"/>
      <c r="Z795" s="15"/>
      <c r="AA795" s="15"/>
      <c r="AO795" s="28"/>
      <c r="AP795" s="28"/>
    </row>
    <row r="796" spans="11:42" ht="15.75" hidden="1" customHeight="1" x14ac:dyDescent="0.3">
      <c r="K796" s="40"/>
      <c r="L796" s="40"/>
      <c r="Z796" s="15"/>
      <c r="AA796" s="15"/>
      <c r="AO796" s="28"/>
      <c r="AP796" s="28"/>
    </row>
    <row r="797" spans="11:42" ht="15.75" hidden="1" customHeight="1" x14ac:dyDescent="0.3">
      <c r="K797" s="40"/>
      <c r="L797" s="40"/>
      <c r="Z797" s="15"/>
      <c r="AA797" s="15"/>
      <c r="AO797" s="28"/>
      <c r="AP797" s="28"/>
    </row>
    <row r="798" spans="11:42" ht="15.75" hidden="1" customHeight="1" x14ac:dyDescent="0.3">
      <c r="K798" s="40"/>
      <c r="L798" s="40"/>
      <c r="Z798" s="15"/>
      <c r="AA798" s="15"/>
      <c r="AO798" s="28"/>
      <c r="AP798" s="28"/>
    </row>
    <row r="799" spans="11:42" ht="15.75" hidden="1" customHeight="1" x14ac:dyDescent="0.3">
      <c r="K799" s="40"/>
      <c r="L799" s="40"/>
      <c r="Z799" s="15"/>
      <c r="AA799" s="15"/>
      <c r="AO799" s="28"/>
      <c r="AP799" s="28"/>
    </row>
    <row r="800" spans="11:42" ht="15.75" hidden="1" customHeight="1" x14ac:dyDescent="0.3">
      <c r="K800" s="40"/>
      <c r="L800" s="40"/>
      <c r="Z800" s="15"/>
      <c r="AA800" s="15"/>
      <c r="AO800" s="28"/>
      <c r="AP800" s="28"/>
    </row>
    <row r="801" spans="11:42" ht="15.75" hidden="1" customHeight="1" x14ac:dyDescent="0.3">
      <c r="K801" s="40"/>
      <c r="L801" s="40"/>
      <c r="Z801" s="15"/>
      <c r="AA801" s="15"/>
      <c r="AO801" s="28"/>
      <c r="AP801" s="28"/>
    </row>
    <row r="802" spans="11:42" ht="15.75" hidden="1" customHeight="1" x14ac:dyDescent="0.3">
      <c r="K802" s="40"/>
      <c r="L802" s="40"/>
      <c r="Z802" s="15"/>
      <c r="AA802" s="15"/>
      <c r="AO802" s="28"/>
      <c r="AP802" s="28"/>
    </row>
    <row r="803" spans="11:42" ht="15.75" hidden="1" customHeight="1" x14ac:dyDescent="0.3">
      <c r="K803" s="40"/>
      <c r="L803" s="40"/>
      <c r="Z803" s="15"/>
      <c r="AA803" s="15"/>
      <c r="AO803" s="28"/>
      <c r="AP803" s="28"/>
    </row>
    <row r="804" spans="11:42" ht="15.75" hidden="1" customHeight="1" x14ac:dyDescent="0.3">
      <c r="K804" s="40"/>
      <c r="L804" s="40"/>
      <c r="Z804" s="15"/>
      <c r="AA804" s="15"/>
      <c r="AO804" s="28"/>
      <c r="AP804" s="28"/>
    </row>
    <row r="805" spans="11:42" ht="15.75" hidden="1" customHeight="1" x14ac:dyDescent="0.3">
      <c r="K805" s="40"/>
      <c r="L805" s="40"/>
      <c r="Z805" s="15"/>
      <c r="AA805" s="15"/>
      <c r="AO805" s="28"/>
      <c r="AP805" s="28"/>
    </row>
    <row r="806" spans="11:42" ht="15.75" hidden="1" customHeight="1" x14ac:dyDescent="0.3">
      <c r="K806" s="40"/>
      <c r="L806" s="40"/>
      <c r="Z806" s="15"/>
      <c r="AA806" s="15"/>
      <c r="AO806" s="28"/>
      <c r="AP806" s="28"/>
    </row>
    <row r="807" spans="11:42" ht="15.75" hidden="1" customHeight="1" x14ac:dyDescent="0.3">
      <c r="K807" s="40"/>
      <c r="L807" s="40"/>
      <c r="Z807" s="15"/>
      <c r="AA807" s="15"/>
      <c r="AO807" s="28"/>
      <c r="AP807" s="28"/>
    </row>
    <row r="808" spans="11:42" ht="15.75" hidden="1" customHeight="1" x14ac:dyDescent="0.3">
      <c r="K808" s="40"/>
      <c r="L808" s="40"/>
      <c r="Z808" s="15"/>
      <c r="AA808" s="15"/>
      <c r="AO808" s="28"/>
      <c r="AP808" s="28"/>
    </row>
    <row r="809" spans="11:42" ht="15.75" hidden="1" customHeight="1" x14ac:dyDescent="0.3">
      <c r="K809" s="40"/>
      <c r="L809" s="40"/>
      <c r="Z809" s="15"/>
      <c r="AA809" s="15"/>
      <c r="AO809" s="28"/>
      <c r="AP809" s="28"/>
    </row>
    <row r="810" spans="11:42" ht="15.75" hidden="1" customHeight="1" x14ac:dyDescent="0.3">
      <c r="K810" s="40"/>
      <c r="L810" s="40"/>
      <c r="Z810" s="15"/>
      <c r="AA810" s="15"/>
      <c r="AO810" s="28"/>
      <c r="AP810" s="28"/>
    </row>
    <row r="811" spans="11:42" ht="15.75" hidden="1" customHeight="1" x14ac:dyDescent="0.3">
      <c r="K811" s="40"/>
      <c r="L811" s="40"/>
      <c r="Z811" s="15"/>
      <c r="AA811" s="15"/>
      <c r="AO811" s="28"/>
      <c r="AP811" s="28"/>
    </row>
    <row r="812" spans="11:42" ht="15.75" hidden="1" customHeight="1" x14ac:dyDescent="0.3">
      <c r="K812" s="40"/>
      <c r="L812" s="40"/>
      <c r="Z812" s="15"/>
      <c r="AA812" s="15"/>
      <c r="AO812" s="28"/>
      <c r="AP812" s="28"/>
    </row>
    <row r="813" spans="11:42" ht="15.75" hidden="1" customHeight="1" x14ac:dyDescent="0.3">
      <c r="K813" s="40"/>
      <c r="L813" s="40"/>
      <c r="Z813" s="15"/>
      <c r="AA813" s="15"/>
      <c r="AO813" s="28"/>
      <c r="AP813" s="28"/>
    </row>
    <row r="814" spans="11:42" ht="15.75" hidden="1" customHeight="1" x14ac:dyDescent="0.3">
      <c r="K814" s="40"/>
      <c r="L814" s="40"/>
      <c r="Z814" s="15"/>
      <c r="AA814" s="15"/>
      <c r="AO814" s="28"/>
      <c r="AP814" s="28"/>
    </row>
    <row r="815" spans="11:42" ht="15.75" hidden="1" customHeight="1" x14ac:dyDescent="0.3">
      <c r="K815" s="40"/>
      <c r="L815" s="40"/>
      <c r="Z815" s="15"/>
      <c r="AA815" s="15"/>
      <c r="AO815" s="28"/>
      <c r="AP815" s="28"/>
    </row>
    <row r="816" spans="11:42" ht="15.75" hidden="1" customHeight="1" x14ac:dyDescent="0.3">
      <c r="K816" s="40"/>
      <c r="L816" s="40"/>
      <c r="Z816" s="15"/>
      <c r="AA816" s="15"/>
      <c r="AO816" s="28"/>
      <c r="AP816" s="28"/>
    </row>
    <row r="817" spans="11:42" ht="15.75" hidden="1" customHeight="1" x14ac:dyDescent="0.3">
      <c r="K817" s="40"/>
      <c r="L817" s="40"/>
      <c r="Z817" s="15"/>
      <c r="AA817" s="15"/>
      <c r="AO817" s="28"/>
      <c r="AP817" s="28"/>
    </row>
    <row r="818" spans="11:42" ht="15.75" hidden="1" customHeight="1" x14ac:dyDescent="0.3">
      <c r="K818" s="40"/>
      <c r="L818" s="40"/>
      <c r="Z818" s="15"/>
      <c r="AA818" s="15"/>
      <c r="AO818" s="28"/>
      <c r="AP818" s="28"/>
    </row>
    <row r="819" spans="11:42" ht="15.75" hidden="1" customHeight="1" x14ac:dyDescent="0.3">
      <c r="K819" s="40"/>
      <c r="L819" s="40"/>
      <c r="Z819" s="15"/>
      <c r="AA819" s="15"/>
      <c r="AO819" s="28"/>
      <c r="AP819" s="28"/>
    </row>
    <row r="820" spans="11:42" ht="15.75" hidden="1" customHeight="1" x14ac:dyDescent="0.3">
      <c r="K820" s="40"/>
      <c r="L820" s="40"/>
      <c r="Z820" s="15"/>
      <c r="AA820" s="15"/>
      <c r="AO820" s="28"/>
      <c r="AP820" s="28"/>
    </row>
    <row r="821" spans="11:42" ht="15.75" hidden="1" customHeight="1" x14ac:dyDescent="0.3">
      <c r="K821" s="40"/>
      <c r="L821" s="40"/>
      <c r="Z821" s="15"/>
      <c r="AA821" s="15"/>
      <c r="AO821" s="28"/>
      <c r="AP821" s="28"/>
    </row>
    <row r="822" spans="11:42" ht="15.75" hidden="1" customHeight="1" x14ac:dyDescent="0.3">
      <c r="K822" s="40"/>
      <c r="L822" s="40"/>
      <c r="Z822" s="15"/>
      <c r="AA822" s="15"/>
      <c r="AO822" s="28"/>
      <c r="AP822" s="28"/>
    </row>
    <row r="823" spans="11:42" ht="15.75" hidden="1" customHeight="1" x14ac:dyDescent="0.3">
      <c r="K823" s="40"/>
      <c r="L823" s="40"/>
      <c r="Z823" s="15"/>
      <c r="AA823" s="15"/>
      <c r="AO823" s="28"/>
      <c r="AP823" s="28"/>
    </row>
    <row r="824" spans="11:42" ht="15.75" hidden="1" customHeight="1" x14ac:dyDescent="0.3">
      <c r="K824" s="40"/>
      <c r="L824" s="40"/>
      <c r="Z824" s="15"/>
      <c r="AA824" s="15"/>
      <c r="AO824" s="28"/>
      <c r="AP824" s="28"/>
    </row>
    <row r="825" spans="11:42" ht="15.75" hidden="1" customHeight="1" x14ac:dyDescent="0.3">
      <c r="K825" s="40"/>
      <c r="L825" s="40"/>
      <c r="Z825" s="15"/>
      <c r="AA825" s="15"/>
      <c r="AO825" s="28"/>
      <c r="AP825" s="28"/>
    </row>
    <row r="826" spans="11:42" ht="15.75" hidden="1" customHeight="1" x14ac:dyDescent="0.3">
      <c r="K826" s="40"/>
      <c r="L826" s="40"/>
      <c r="Z826" s="15"/>
      <c r="AA826" s="15"/>
      <c r="AO826" s="28"/>
      <c r="AP826" s="28"/>
    </row>
    <row r="827" spans="11:42" ht="15.75" hidden="1" customHeight="1" x14ac:dyDescent="0.3">
      <c r="K827" s="40"/>
      <c r="L827" s="40"/>
      <c r="Z827" s="15"/>
      <c r="AA827" s="15"/>
      <c r="AO827" s="28"/>
      <c r="AP827" s="28"/>
    </row>
    <row r="828" spans="11:42" ht="15.75" hidden="1" customHeight="1" x14ac:dyDescent="0.3">
      <c r="K828" s="40"/>
      <c r="L828" s="40"/>
      <c r="Z828" s="15"/>
      <c r="AA828" s="15"/>
      <c r="AO828" s="28"/>
      <c r="AP828" s="28"/>
    </row>
    <row r="829" spans="11:42" ht="15.75" hidden="1" customHeight="1" x14ac:dyDescent="0.3">
      <c r="K829" s="40"/>
      <c r="L829" s="40"/>
      <c r="Z829" s="15"/>
      <c r="AA829" s="15"/>
      <c r="AO829" s="28"/>
      <c r="AP829" s="28"/>
    </row>
    <row r="830" spans="11:42" ht="15.75" hidden="1" customHeight="1" x14ac:dyDescent="0.3">
      <c r="K830" s="40"/>
      <c r="L830" s="40"/>
      <c r="Z830" s="15"/>
      <c r="AA830" s="15"/>
      <c r="AO830" s="28"/>
      <c r="AP830" s="28"/>
    </row>
    <row r="831" spans="11:42" ht="15.75" hidden="1" customHeight="1" x14ac:dyDescent="0.3">
      <c r="K831" s="40"/>
      <c r="L831" s="40"/>
      <c r="Z831" s="15"/>
      <c r="AA831" s="15"/>
      <c r="AO831" s="28"/>
      <c r="AP831" s="28"/>
    </row>
    <row r="832" spans="11:42" ht="15.75" hidden="1" customHeight="1" x14ac:dyDescent="0.3">
      <c r="K832" s="40"/>
      <c r="L832" s="40"/>
      <c r="Z832" s="15"/>
      <c r="AA832" s="15"/>
      <c r="AO832" s="28"/>
      <c r="AP832" s="28"/>
    </row>
    <row r="833" spans="11:42" ht="15.75" hidden="1" customHeight="1" x14ac:dyDescent="0.3">
      <c r="K833" s="40"/>
      <c r="L833" s="40"/>
      <c r="Z833" s="15"/>
      <c r="AA833" s="15"/>
      <c r="AO833" s="28"/>
      <c r="AP833" s="28"/>
    </row>
    <row r="834" spans="11:42" ht="15.75" hidden="1" customHeight="1" x14ac:dyDescent="0.3">
      <c r="K834" s="40"/>
      <c r="L834" s="40"/>
      <c r="Z834" s="15"/>
      <c r="AA834" s="15"/>
      <c r="AO834" s="28"/>
      <c r="AP834" s="28"/>
    </row>
    <row r="835" spans="11:42" ht="15.75" hidden="1" customHeight="1" x14ac:dyDescent="0.3">
      <c r="K835" s="40"/>
      <c r="L835" s="40"/>
      <c r="Z835" s="15"/>
      <c r="AA835" s="15"/>
      <c r="AO835" s="28"/>
      <c r="AP835" s="28"/>
    </row>
    <row r="836" spans="11:42" ht="15.75" hidden="1" customHeight="1" x14ac:dyDescent="0.3">
      <c r="K836" s="40"/>
      <c r="L836" s="40"/>
      <c r="Z836" s="15"/>
      <c r="AA836" s="15"/>
      <c r="AO836" s="28"/>
      <c r="AP836" s="28"/>
    </row>
    <row r="837" spans="11:42" ht="15.75" hidden="1" customHeight="1" x14ac:dyDescent="0.3">
      <c r="K837" s="40"/>
      <c r="L837" s="40"/>
      <c r="Z837" s="15"/>
      <c r="AA837" s="15"/>
      <c r="AO837" s="28"/>
      <c r="AP837" s="28"/>
    </row>
    <row r="838" spans="11:42" ht="15.75" hidden="1" customHeight="1" x14ac:dyDescent="0.3">
      <c r="K838" s="40"/>
      <c r="L838" s="40"/>
      <c r="Z838" s="15"/>
      <c r="AA838" s="15"/>
      <c r="AO838" s="28"/>
      <c r="AP838" s="28"/>
    </row>
    <row r="839" spans="11:42" ht="15.75" hidden="1" customHeight="1" x14ac:dyDescent="0.3">
      <c r="K839" s="40"/>
      <c r="L839" s="40"/>
      <c r="Z839" s="15"/>
      <c r="AA839" s="15"/>
      <c r="AO839" s="28"/>
      <c r="AP839" s="28"/>
    </row>
    <row r="840" spans="11:42" ht="15.75" hidden="1" customHeight="1" x14ac:dyDescent="0.3">
      <c r="K840" s="40"/>
      <c r="L840" s="40"/>
      <c r="Z840" s="15"/>
      <c r="AA840" s="15"/>
      <c r="AO840" s="28"/>
      <c r="AP840" s="28"/>
    </row>
    <row r="841" spans="11:42" ht="15.75" hidden="1" customHeight="1" x14ac:dyDescent="0.3">
      <c r="K841" s="40"/>
      <c r="L841" s="40"/>
      <c r="Z841" s="15"/>
      <c r="AA841" s="15"/>
      <c r="AO841" s="28"/>
      <c r="AP841" s="28"/>
    </row>
    <row r="842" spans="11:42" ht="15.75" hidden="1" customHeight="1" x14ac:dyDescent="0.3">
      <c r="K842" s="40"/>
      <c r="L842" s="40"/>
      <c r="Z842" s="15"/>
      <c r="AA842" s="15"/>
      <c r="AO842" s="28"/>
      <c r="AP842" s="28"/>
    </row>
    <row r="843" spans="11:42" ht="15.75" hidden="1" customHeight="1" x14ac:dyDescent="0.3">
      <c r="K843" s="40"/>
      <c r="L843" s="40"/>
      <c r="Z843" s="15"/>
      <c r="AA843" s="15"/>
      <c r="AO843" s="28"/>
      <c r="AP843" s="28"/>
    </row>
    <row r="844" spans="11:42" ht="15.75" hidden="1" customHeight="1" x14ac:dyDescent="0.3">
      <c r="K844" s="40"/>
      <c r="L844" s="40"/>
      <c r="Z844" s="15"/>
      <c r="AA844" s="15"/>
      <c r="AO844" s="28"/>
      <c r="AP844" s="28"/>
    </row>
    <row r="845" spans="11:42" ht="15.75" hidden="1" customHeight="1" x14ac:dyDescent="0.3">
      <c r="K845" s="40"/>
      <c r="L845" s="40"/>
      <c r="Z845" s="15"/>
      <c r="AA845" s="15"/>
      <c r="AO845" s="28"/>
      <c r="AP845" s="28"/>
    </row>
    <row r="846" spans="11:42" ht="15.75" hidden="1" customHeight="1" x14ac:dyDescent="0.3">
      <c r="K846" s="40"/>
      <c r="L846" s="40"/>
      <c r="Z846" s="15"/>
      <c r="AA846" s="15"/>
      <c r="AO846" s="28"/>
      <c r="AP846" s="28"/>
    </row>
    <row r="847" spans="11:42" ht="15.75" hidden="1" customHeight="1" x14ac:dyDescent="0.3">
      <c r="K847" s="40"/>
      <c r="L847" s="40"/>
      <c r="Z847" s="15"/>
      <c r="AA847" s="15"/>
      <c r="AO847" s="28"/>
      <c r="AP847" s="28"/>
    </row>
    <row r="848" spans="11:42" ht="15.75" hidden="1" customHeight="1" x14ac:dyDescent="0.3">
      <c r="K848" s="40"/>
      <c r="L848" s="40"/>
      <c r="Z848" s="15"/>
      <c r="AA848" s="15"/>
      <c r="AO848" s="28"/>
      <c r="AP848" s="28"/>
    </row>
    <row r="849" spans="11:42" ht="15.75" hidden="1" customHeight="1" x14ac:dyDescent="0.3">
      <c r="K849" s="40"/>
      <c r="L849" s="40"/>
      <c r="Z849" s="15"/>
      <c r="AA849" s="15"/>
      <c r="AO849" s="28"/>
      <c r="AP849" s="28"/>
    </row>
    <row r="850" spans="11:42" ht="15.75" hidden="1" customHeight="1" x14ac:dyDescent="0.3">
      <c r="K850" s="40"/>
      <c r="L850" s="40"/>
      <c r="Z850" s="15"/>
      <c r="AA850" s="15"/>
      <c r="AO850" s="28"/>
      <c r="AP850" s="28"/>
    </row>
    <row r="851" spans="11:42" ht="15.75" hidden="1" customHeight="1" x14ac:dyDescent="0.3">
      <c r="K851" s="40"/>
      <c r="L851" s="40"/>
      <c r="Z851" s="15"/>
      <c r="AA851" s="15"/>
      <c r="AO851" s="28"/>
      <c r="AP851" s="28"/>
    </row>
    <row r="852" spans="11:42" ht="15.75" hidden="1" customHeight="1" x14ac:dyDescent="0.3">
      <c r="K852" s="40"/>
      <c r="L852" s="40"/>
      <c r="Z852" s="15"/>
      <c r="AA852" s="15"/>
      <c r="AO852" s="28"/>
      <c r="AP852" s="28"/>
    </row>
    <row r="853" spans="11:42" ht="15.75" hidden="1" customHeight="1" x14ac:dyDescent="0.3">
      <c r="K853" s="40"/>
      <c r="L853" s="40"/>
      <c r="Z853" s="15"/>
      <c r="AA853" s="15"/>
      <c r="AO853" s="28"/>
      <c r="AP853" s="28"/>
    </row>
    <row r="854" spans="11:42" ht="15.75" hidden="1" customHeight="1" x14ac:dyDescent="0.3">
      <c r="K854" s="40"/>
      <c r="L854" s="40"/>
      <c r="Z854" s="15"/>
      <c r="AA854" s="15"/>
      <c r="AO854" s="28"/>
      <c r="AP854" s="28"/>
    </row>
    <row r="855" spans="11:42" ht="15.75" hidden="1" customHeight="1" x14ac:dyDescent="0.3">
      <c r="K855" s="40"/>
      <c r="L855" s="40"/>
      <c r="Z855" s="15"/>
      <c r="AA855" s="15"/>
      <c r="AO855" s="28"/>
      <c r="AP855" s="28"/>
    </row>
    <row r="856" spans="11:42" ht="15.75" hidden="1" customHeight="1" x14ac:dyDescent="0.3">
      <c r="K856" s="40"/>
      <c r="L856" s="40"/>
      <c r="Z856" s="15"/>
      <c r="AA856" s="15"/>
      <c r="AO856" s="28"/>
      <c r="AP856" s="28"/>
    </row>
    <row r="857" spans="11:42" ht="15.75" hidden="1" customHeight="1" x14ac:dyDescent="0.3">
      <c r="K857" s="40"/>
      <c r="L857" s="40"/>
      <c r="Z857" s="15"/>
      <c r="AA857" s="15"/>
      <c r="AO857" s="28"/>
      <c r="AP857" s="28"/>
    </row>
    <row r="858" spans="11:42" ht="15.75" hidden="1" customHeight="1" x14ac:dyDescent="0.3">
      <c r="K858" s="40"/>
      <c r="L858" s="40"/>
      <c r="Z858" s="15"/>
      <c r="AA858" s="15"/>
      <c r="AO858" s="28"/>
      <c r="AP858" s="28"/>
    </row>
    <row r="859" spans="11:42" ht="15.75" hidden="1" customHeight="1" x14ac:dyDescent="0.3">
      <c r="K859" s="40"/>
      <c r="L859" s="40"/>
      <c r="Z859" s="15"/>
      <c r="AA859" s="15"/>
      <c r="AO859" s="28"/>
      <c r="AP859" s="28"/>
    </row>
    <row r="860" spans="11:42" ht="15.75" hidden="1" customHeight="1" x14ac:dyDescent="0.3">
      <c r="K860" s="40"/>
      <c r="L860" s="40"/>
      <c r="Z860" s="15"/>
      <c r="AA860" s="15"/>
      <c r="AO860" s="28"/>
      <c r="AP860" s="28"/>
    </row>
    <row r="861" spans="11:42" ht="15.75" hidden="1" customHeight="1" x14ac:dyDescent="0.3">
      <c r="K861" s="40"/>
      <c r="L861" s="40"/>
      <c r="Z861" s="15"/>
      <c r="AA861" s="15"/>
      <c r="AO861" s="28"/>
      <c r="AP861" s="28"/>
    </row>
    <row r="862" spans="11:42" ht="15.75" hidden="1" customHeight="1" x14ac:dyDescent="0.3">
      <c r="K862" s="40"/>
      <c r="L862" s="40"/>
      <c r="Z862" s="15"/>
      <c r="AA862" s="15"/>
      <c r="AO862" s="28"/>
      <c r="AP862" s="28"/>
    </row>
    <row r="863" spans="11:42" ht="15.75" hidden="1" customHeight="1" x14ac:dyDescent="0.3">
      <c r="K863" s="40"/>
      <c r="L863" s="40"/>
      <c r="Z863" s="15"/>
      <c r="AA863" s="15"/>
      <c r="AO863" s="28"/>
      <c r="AP863" s="28"/>
    </row>
    <row r="864" spans="11:42" ht="15.75" hidden="1" customHeight="1" x14ac:dyDescent="0.3">
      <c r="K864" s="40"/>
      <c r="L864" s="40"/>
      <c r="Z864" s="15"/>
      <c r="AA864" s="15"/>
      <c r="AO864" s="28"/>
      <c r="AP864" s="28"/>
    </row>
    <row r="865" spans="11:42" ht="15.75" hidden="1" customHeight="1" x14ac:dyDescent="0.3">
      <c r="K865" s="40"/>
      <c r="L865" s="40"/>
      <c r="Z865" s="15"/>
      <c r="AA865" s="15"/>
      <c r="AO865" s="28"/>
      <c r="AP865" s="28"/>
    </row>
    <row r="866" spans="11:42" ht="15.75" hidden="1" customHeight="1" x14ac:dyDescent="0.3">
      <c r="K866" s="40"/>
      <c r="L866" s="40"/>
      <c r="Z866" s="15"/>
      <c r="AA866" s="15"/>
      <c r="AO866" s="28"/>
      <c r="AP866" s="28"/>
    </row>
    <row r="867" spans="11:42" ht="15.75" hidden="1" customHeight="1" x14ac:dyDescent="0.3">
      <c r="K867" s="40"/>
      <c r="L867" s="40"/>
      <c r="Z867" s="15"/>
      <c r="AA867" s="15"/>
      <c r="AO867" s="28"/>
      <c r="AP867" s="28"/>
    </row>
    <row r="868" spans="11:42" ht="15.75" hidden="1" customHeight="1" x14ac:dyDescent="0.3">
      <c r="K868" s="40"/>
      <c r="L868" s="40"/>
      <c r="Z868" s="15"/>
      <c r="AA868" s="15"/>
      <c r="AO868" s="28"/>
      <c r="AP868" s="28"/>
    </row>
    <row r="869" spans="11:42" ht="15.75" hidden="1" customHeight="1" x14ac:dyDescent="0.3">
      <c r="K869" s="40"/>
      <c r="L869" s="40"/>
      <c r="Z869" s="15"/>
      <c r="AA869" s="15"/>
      <c r="AO869" s="28"/>
      <c r="AP869" s="28"/>
    </row>
    <row r="870" spans="11:42" ht="15.75" hidden="1" customHeight="1" x14ac:dyDescent="0.3">
      <c r="K870" s="40"/>
      <c r="L870" s="40"/>
      <c r="Z870" s="15"/>
      <c r="AA870" s="15"/>
      <c r="AO870" s="28"/>
      <c r="AP870" s="28"/>
    </row>
    <row r="871" spans="11:42" ht="15.75" hidden="1" customHeight="1" x14ac:dyDescent="0.3">
      <c r="K871" s="40"/>
      <c r="L871" s="40"/>
      <c r="Z871" s="15"/>
      <c r="AA871" s="15"/>
      <c r="AO871" s="28"/>
      <c r="AP871" s="28"/>
    </row>
    <row r="872" spans="11:42" ht="15.75" hidden="1" customHeight="1" x14ac:dyDescent="0.3">
      <c r="K872" s="40"/>
      <c r="L872" s="40"/>
      <c r="Z872" s="15"/>
      <c r="AA872" s="15"/>
      <c r="AO872" s="28"/>
      <c r="AP872" s="28"/>
    </row>
    <row r="873" spans="11:42" ht="15.75" hidden="1" customHeight="1" x14ac:dyDescent="0.3">
      <c r="K873" s="40"/>
      <c r="L873" s="40"/>
      <c r="Z873" s="15"/>
      <c r="AA873" s="15"/>
      <c r="AO873" s="28"/>
      <c r="AP873" s="28"/>
    </row>
    <row r="874" spans="11:42" ht="15.75" hidden="1" customHeight="1" x14ac:dyDescent="0.3">
      <c r="K874" s="40"/>
      <c r="L874" s="40"/>
      <c r="Z874" s="15"/>
      <c r="AA874" s="15"/>
      <c r="AO874" s="28"/>
      <c r="AP874" s="28"/>
    </row>
    <row r="875" spans="11:42" ht="15.75" hidden="1" customHeight="1" x14ac:dyDescent="0.3">
      <c r="K875" s="40"/>
      <c r="L875" s="40"/>
      <c r="Z875" s="15"/>
      <c r="AA875" s="15"/>
      <c r="AO875" s="28"/>
      <c r="AP875" s="28"/>
    </row>
    <row r="876" spans="11:42" ht="15.75" hidden="1" customHeight="1" x14ac:dyDescent="0.3">
      <c r="K876" s="40"/>
      <c r="L876" s="40"/>
      <c r="Z876" s="15"/>
      <c r="AA876" s="15"/>
      <c r="AO876" s="28"/>
      <c r="AP876" s="28"/>
    </row>
    <row r="877" spans="11:42" ht="15.75" hidden="1" customHeight="1" x14ac:dyDescent="0.3">
      <c r="K877" s="40"/>
      <c r="L877" s="40"/>
      <c r="Z877" s="15"/>
      <c r="AA877" s="15"/>
      <c r="AO877" s="28"/>
      <c r="AP877" s="28"/>
    </row>
    <row r="878" spans="11:42" ht="15.75" hidden="1" customHeight="1" x14ac:dyDescent="0.3">
      <c r="K878" s="40"/>
      <c r="L878" s="40"/>
      <c r="Z878" s="15"/>
      <c r="AA878" s="15"/>
      <c r="AO878" s="28"/>
      <c r="AP878" s="28"/>
    </row>
    <row r="879" spans="11:42" ht="15.75" hidden="1" customHeight="1" x14ac:dyDescent="0.3">
      <c r="K879" s="40"/>
      <c r="L879" s="40"/>
      <c r="Z879" s="15"/>
      <c r="AA879" s="15"/>
      <c r="AO879" s="28"/>
      <c r="AP879" s="28"/>
    </row>
    <row r="880" spans="11:42" ht="15.75" hidden="1" customHeight="1" x14ac:dyDescent="0.3">
      <c r="K880" s="40"/>
      <c r="L880" s="40"/>
      <c r="Z880" s="15"/>
      <c r="AA880" s="15"/>
      <c r="AO880" s="28"/>
      <c r="AP880" s="28"/>
    </row>
    <row r="881" spans="11:42" ht="15.75" hidden="1" customHeight="1" x14ac:dyDescent="0.3">
      <c r="K881" s="40"/>
      <c r="L881" s="40"/>
      <c r="Z881" s="15"/>
      <c r="AA881" s="15"/>
      <c r="AO881" s="28"/>
      <c r="AP881" s="28"/>
    </row>
    <row r="882" spans="11:42" ht="15.75" hidden="1" customHeight="1" x14ac:dyDescent="0.3">
      <c r="K882" s="40"/>
      <c r="L882" s="40"/>
      <c r="Z882" s="15"/>
      <c r="AA882" s="15"/>
      <c r="AO882" s="28"/>
      <c r="AP882" s="28"/>
    </row>
    <row r="883" spans="11:42" ht="15.75" hidden="1" customHeight="1" x14ac:dyDescent="0.3">
      <c r="K883" s="40"/>
      <c r="L883" s="40"/>
      <c r="Z883" s="15"/>
      <c r="AA883" s="15"/>
      <c r="AO883" s="28"/>
      <c r="AP883" s="28"/>
    </row>
    <row r="884" spans="11:42" ht="15.75" hidden="1" customHeight="1" x14ac:dyDescent="0.3">
      <c r="K884" s="40"/>
      <c r="L884" s="40"/>
      <c r="Z884" s="15"/>
      <c r="AA884" s="15"/>
      <c r="AO884" s="28"/>
      <c r="AP884" s="28"/>
    </row>
    <row r="885" spans="11:42" ht="15.75" hidden="1" customHeight="1" x14ac:dyDescent="0.3">
      <c r="K885" s="40"/>
      <c r="L885" s="40"/>
      <c r="Z885" s="15"/>
      <c r="AA885" s="15"/>
      <c r="AO885" s="28"/>
      <c r="AP885" s="28"/>
    </row>
    <row r="886" spans="11:42" ht="15.75" hidden="1" customHeight="1" x14ac:dyDescent="0.3">
      <c r="K886" s="40"/>
      <c r="L886" s="40"/>
      <c r="Z886" s="15"/>
      <c r="AA886" s="15"/>
      <c r="AO886" s="28"/>
      <c r="AP886" s="28"/>
    </row>
    <row r="887" spans="11:42" ht="15.75" hidden="1" customHeight="1" x14ac:dyDescent="0.3">
      <c r="K887" s="40"/>
      <c r="L887" s="40"/>
      <c r="Z887" s="15"/>
      <c r="AA887" s="15"/>
      <c r="AO887" s="28"/>
      <c r="AP887" s="28"/>
    </row>
    <row r="888" spans="11:42" ht="15.75" hidden="1" customHeight="1" x14ac:dyDescent="0.3">
      <c r="K888" s="40"/>
      <c r="L888" s="40"/>
      <c r="Z888" s="15"/>
      <c r="AA888" s="15"/>
      <c r="AO888" s="28"/>
      <c r="AP888" s="28"/>
    </row>
    <row r="889" spans="11:42" ht="15.75" hidden="1" customHeight="1" x14ac:dyDescent="0.3">
      <c r="K889" s="40"/>
      <c r="L889" s="40"/>
      <c r="Z889" s="15"/>
      <c r="AA889" s="15"/>
      <c r="AO889" s="28"/>
      <c r="AP889" s="28"/>
    </row>
    <row r="890" spans="11:42" ht="15.75" hidden="1" customHeight="1" x14ac:dyDescent="0.3">
      <c r="K890" s="40"/>
      <c r="L890" s="40"/>
      <c r="Z890" s="15"/>
      <c r="AA890" s="15"/>
      <c r="AO890" s="28"/>
      <c r="AP890" s="28"/>
    </row>
    <row r="891" spans="11:42" ht="15.75" hidden="1" customHeight="1" x14ac:dyDescent="0.3">
      <c r="K891" s="40"/>
      <c r="L891" s="40"/>
      <c r="Z891" s="15"/>
      <c r="AA891" s="15"/>
      <c r="AO891" s="28"/>
      <c r="AP891" s="28"/>
    </row>
    <row r="892" spans="11:42" ht="15.75" hidden="1" customHeight="1" x14ac:dyDescent="0.3">
      <c r="K892" s="40"/>
      <c r="L892" s="40"/>
      <c r="Z892" s="15"/>
      <c r="AA892" s="15"/>
      <c r="AO892" s="28"/>
      <c r="AP892" s="28"/>
    </row>
    <row r="893" spans="11:42" ht="15.75" hidden="1" customHeight="1" x14ac:dyDescent="0.3">
      <c r="K893" s="40"/>
      <c r="L893" s="40"/>
      <c r="Z893" s="15"/>
      <c r="AA893" s="15"/>
      <c r="AO893" s="28"/>
      <c r="AP893" s="28"/>
    </row>
    <row r="894" spans="11:42" ht="15.75" hidden="1" customHeight="1" x14ac:dyDescent="0.3">
      <c r="K894" s="40"/>
      <c r="L894" s="40"/>
      <c r="Z894" s="15"/>
      <c r="AA894" s="15"/>
      <c r="AO894" s="28"/>
      <c r="AP894" s="28"/>
    </row>
    <row r="895" spans="11:42" ht="15.75" hidden="1" customHeight="1" x14ac:dyDescent="0.3">
      <c r="K895" s="40"/>
      <c r="L895" s="40"/>
      <c r="Z895" s="15"/>
      <c r="AA895" s="15"/>
      <c r="AO895" s="28"/>
      <c r="AP895" s="28"/>
    </row>
    <row r="896" spans="11:42" ht="15.75" hidden="1" customHeight="1" x14ac:dyDescent="0.3">
      <c r="K896" s="40"/>
      <c r="L896" s="40"/>
      <c r="Z896" s="15"/>
      <c r="AA896" s="15"/>
      <c r="AO896" s="28"/>
      <c r="AP896" s="28"/>
    </row>
    <row r="897" spans="11:42" ht="15.75" hidden="1" customHeight="1" x14ac:dyDescent="0.3">
      <c r="K897" s="40"/>
      <c r="L897" s="40"/>
      <c r="Z897" s="15"/>
      <c r="AA897" s="15"/>
      <c r="AO897" s="28"/>
      <c r="AP897" s="28"/>
    </row>
    <row r="898" spans="11:42" ht="15.75" hidden="1" customHeight="1" x14ac:dyDescent="0.3">
      <c r="K898" s="40"/>
      <c r="L898" s="40"/>
      <c r="Z898" s="15"/>
      <c r="AA898" s="15"/>
      <c r="AO898" s="28"/>
      <c r="AP898" s="28"/>
    </row>
    <row r="899" spans="11:42" ht="15.75" hidden="1" customHeight="1" x14ac:dyDescent="0.3">
      <c r="K899" s="40"/>
      <c r="L899" s="40"/>
      <c r="Z899" s="15"/>
      <c r="AA899" s="15"/>
      <c r="AO899" s="28"/>
      <c r="AP899" s="28"/>
    </row>
    <row r="900" spans="11:42" ht="15.75" hidden="1" customHeight="1" x14ac:dyDescent="0.3">
      <c r="K900" s="40"/>
      <c r="L900" s="40"/>
      <c r="Z900" s="15"/>
      <c r="AA900" s="15"/>
      <c r="AO900" s="28"/>
      <c r="AP900" s="28"/>
    </row>
    <row r="901" spans="11:42" ht="15.75" hidden="1" customHeight="1" x14ac:dyDescent="0.3">
      <c r="K901" s="40"/>
      <c r="L901" s="40"/>
      <c r="Z901" s="15"/>
      <c r="AA901" s="15"/>
      <c r="AO901" s="28"/>
      <c r="AP901" s="28"/>
    </row>
    <row r="902" spans="11:42" ht="15.75" hidden="1" customHeight="1" x14ac:dyDescent="0.3">
      <c r="K902" s="40"/>
      <c r="L902" s="40"/>
      <c r="Z902" s="15"/>
      <c r="AA902" s="15"/>
      <c r="AO902" s="28"/>
      <c r="AP902" s="28"/>
    </row>
    <row r="903" spans="11:42" ht="15.75" hidden="1" customHeight="1" x14ac:dyDescent="0.3">
      <c r="K903" s="40"/>
      <c r="L903" s="40"/>
      <c r="Z903" s="15"/>
      <c r="AA903" s="15"/>
      <c r="AO903" s="28"/>
      <c r="AP903" s="28"/>
    </row>
    <row r="904" spans="11:42" ht="15.75" hidden="1" customHeight="1" x14ac:dyDescent="0.3">
      <c r="K904" s="40"/>
      <c r="L904" s="40"/>
      <c r="Z904" s="15"/>
      <c r="AA904" s="15"/>
      <c r="AO904" s="28"/>
      <c r="AP904" s="28"/>
    </row>
    <row r="905" spans="11:42" ht="15.75" hidden="1" customHeight="1" x14ac:dyDescent="0.3">
      <c r="K905" s="40"/>
      <c r="L905" s="40"/>
      <c r="Z905" s="15"/>
      <c r="AA905" s="15"/>
      <c r="AO905" s="28"/>
      <c r="AP905" s="28"/>
    </row>
    <row r="906" spans="11:42" ht="15.75" hidden="1" customHeight="1" x14ac:dyDescent="0.3">
      <c r="K906" s="40"/>
      <c r="L906" s="40"/>
      <c r="Z906" s="15"/>
      <c r="AA906" s="15"/>
      <c r="AO906" s="28"/>
      <c r="AP906" s="28"/>
    </row>
    <row r="907" spans="11:42" ht="15.75" hidden="1" customHeight="1" x14ac:dyDescent="0.3">
      <c r="K907" s="40"/>
      <c r="L907" s="40"/>
      <c r="Z907" s="15"/>
      <c r="AA907" s="15"/>
      <c r="AO907" s="28"/>
      <c r="AP907" s="28"/>
    </row>
    <row r="908" spans="11:42" ht="15.75" hidden="1" customHeight="1" x14ac:dyDescent="0.3">
      <c r="K908" s="40"/>
      <c r="L908" s="40"/>
      <c r="Z908" s="15"/>
      <c r="AA908" s="15"/>
      <c r="AO908" s="28"/>
      <c r="AP908" s="28"/>
    </row>
    <row r="909" spans="11:42" ht="15.75" hidden="1" customHeight="1" x14ac:dyDescent="0.3">
      <c r="K909" s="40"/>
      <c r="L909" s="40"/>
      <c r="Z909" s="15"/>
      <c r="AA909" s="15"/>
      <c r="AO909" s="28"/>
      <c r="AP909" s="28"/>
    </row>
    <row r="910" spans="11:42" ht="15.75" hidden="1" customHeight="1" x14ac:dyDescent="0.3">
      <c r="K910" s="40"/>
      <c r="L910" s="40"/>
      <c r="Z910" s="15"/>
      <c r="AA910" s="15"/>
      <c r="AO910" s="28"/>
      <c r="AP910" s="28"/>
    </row>
    <row r="911" spans="11:42" ht="15.75" hidden="1" customHeight="1" x14ac:dyDescent="0.3">
      <c r="K911" s="40"/>
      <c r="L911" s="40"/>
      <c r="Z911" s="15"/>
      <c r="AA911" s="15"/>
      <c r="AO911" s="28"/>
      <c r="AP911" s="28"/>
    </row>
    <row r="912" spans="11:42" ht="15.75" hidden="1" customHeight="1" x14ac:dyDescent="0.3">
      <c r="K912" s="40"/>
      <c r="L912" s="40"/>
      <c r="Z912" s="15"/>
      <c r="AA912" s="15"/>
      <c r="AO912" s="28"/>
      <c r="AP912" s="28"/>
    </row>
    <row r="913" spans="11:42" ht="15.75" hidden="1" customHeight="1" x14ac:dyDescent="0.3">
      <c r="K913" s="40"/>
      <c r="L913" s="40"/>
      <c r="Z913" s="15"/>
      <c r="AA913" s="15"/>
      <c r="AO913" s="28"/>
      <c r="AP913" s="28"/>
    </row>
    <row r="914" spans="11:42" ht="15.75" hidden="1" customHeight="1" x14ac:dyDescent="0.3">
      <c r="K914" s="40"/>
      <c r="L914" s="40"/>
      <c r="Z914" s="15"/>
      <c r="AA914" s="15"/>
      <c r="AO914" s="28"/>
      <c r="AP914" s="28"/>
    </row>
    <row r="915" spans="11:42" ht="15.75" hidden="1" customHeight="1" x14ac:dyDescent="0.3">
      <c r="K915" s="40"/>
      <c r="L915" s="40"/>
      <c r="Z915" s="15"/>
      <c r="AA915" s="15"/>
      <c r="AO915" s="28"/>
      <c r="AP915" s="28"/>
    </row>
    <row r="916" spans="11:42" ht="15.75" hidden="1" customHeight="1" x14ac:dyDescent="0.3">
      <c r="K916" s="40"/>
      <c r="L916" s="40"/>
      <c r="Z916" s="15"/>
      <c r="AA916" s="15"/>
      <c r="AO916" s="28"/>
      <c r="AP916" s="28"/>
    </row>
    <row r="917" spans="11:42" ht="15.75" hidden="1" customHeight="1" x14ac:dyDescent="0.3">
      <c r="K917" s="40"/>
      <c r="L917" s="40"/>
      <c r="Z917" s="15"/>
      <c r="AA917" s="15"/>
      <c r="AO917" s="28"/>
      <c r="AP917" s="28"/>
    </row>
    <row r="918" spans="11:42" ht="15.75" hidden="1" customHeight="1" x14ac:dyDescent="0.3">
      <c r="K918" s="40"/>
      <c r="L918" s="40"/>
      <c r="Z918" s="15"/>
      <c r="AA918" s="15"/>
      <c r="AO918" s="28"/>
      <c r="AP918" s="28"/>
    </row>
    <row r="919" spans="11:42" ht="15.75" hidden="1" customHeight="1" x14ac:dyDescent="0.3">
      <c r="K919" s="40"/>
      <c r="L919" s="40"/>
      <c r="Z919" s="15"/>
      <c r="AA919" s="15"/>
      <c r="AO919" s="28"/>
      <c r="AP919" s="28"/>
    </row>
    <row r="920" spans="11:42" ht="15.75" hidden="1" customHeight="1" x14ac:dyDescent="0.3">
      <c r="K920" s="40"/>
      <c r="L920" s="40"/>
      <c r="Z920" s="15"/>
      <c r="AA920" s="15"/>
      <c r="AO920" s="28"/>
      <c r="AP920" s="28"/>
    </row>
    <row r="921" spans="11:42" ht="15.75" hidden="1" customHeight="1" x14ac:dyDescent="0.3">
      <c r="K921" s="40"/>
      <c r="L921" s="40"/>
      <c r="Z921" s="15"/>
      <c r="AA921" s="15"/>
      <c r="AO921" s="28"/>
      <c r="AP921" s="28"/>
    </row>
    <row r="922" spans="11:42" ht="15.75" hidden="1" customHeight="1" x14ac:dyDescent="0.3">
      <c r="K922" s="40"/>
      <c r="L922" s="40"/>
      <c r="Z922" s="15"/>
      <c r="AA922" s="15"/>
      <c r="AO922" s="28"/>
      <c r="AP922" s="28"/>
    </row>
    <row r="923" spans="11:42" ht="15.75" hidden="1" customHeight="1" x14ac:dyDescent="0.3">
      <c r="K923" s="40"/>
      <c r="L923" s="40"/>
      <c r="Z923" s="15"/>
      <c r="AA923" s="15"/>
      <c r="AO923" s="28"/>
      <c r="AP923" s="28"/>
    </row>
    <row r="924" spans="11:42" ht="15.75" hidden="1" customHeight="1" x14ac:dyDescent="0.3">
      <c r="K924" s="40"/>
      <c r="L924" s="40"/>
      <c r="Z924" s="15"/>
      <c r="AA924" s="15"/>
      <c r="AO924" s="28"/>
      <c r="AP924" s="28"/>
    </row>
    <row r="925" spans="11:42" ht="15.75" hidden="1" customHeight="1" x14ac:dyDescent="0.3">
      <c r="K925" s="40"/>
      <c r="L925" s="40"/>
      <c r="Z925" s="15"/>
      <c r="AA925" s="15"/>
      <c r="AO925" s="28"/>
      <c r="AP925" s="28"/>
    </row>
    <row r="926" spans="11:42" ht="15.75" hidden="1" customHeight="1" x14ac:dyDescent="0.3">
      <c r="K926" s="40"/>
      <c r="L926" s="40"/>
      <c r="Z926" s="15"/>
      <c r="AA926" s="15"/>
      <c r="AO926" s="28"/>
      <c r="AP926" s="28"/>
    </row>
    <row r="927" spans="11:42" ht="15.75" hidden="1" customHeight="1" x14ac:dyDescent="0.3">
      <c r="K927" s="40"/>
      <c r="L927" s="40"/>
      <c r="Z927" s="15"/>
      <c r="AA927" s="15"/>
      <c r="AO927" s="28"/>
      <c r="AP927" s="28"/>
    </row>
    <row r="928" spans="11:42" ht="15.75" hidden="1" customHeight="1" x14ac:dyDescent="0.3">
      <c r="K928" s="40"/>
      <c r="L928" s="40"/>
      <c r="Z928" s="15"/>
      <c r="AA928" s="15"/>
      <c r="AO928" s="28"/>
      <c r="AP928" s="28"/>
    </row>
    <row r="929" spans="11:42" ht="15.75" hidden="1" customHeight="1" x14ac:dyDescent="0.3">
      <c r="K929" s="40"/>
      <c r="L929" s="40"/>
      <c r="Z929" s="15"/>
      <c r="AA929" s="15"/>
      <c r="AO929" s="28"/>
      <c r="AP929" s="28"/>
    </row>
    <row r="930" spans="11:42" ht="15.75" hidden="1" customHeight="1" x14ac:dyDescent="0.3">
      <c r="K930" s="40"/>
      <c r="L930" s="40"/>
      <c r="Z930" s="15"/>
      <c r="AA930" s="15"/>
      <c r="AO930" s="28"/>
      <c r="AP930" s="28"/>
    </row>
    <row r="931" spans="11:42" ht="15.75" hidden="1" customHeight="1" x14ac:dyDescent="0.3">
      <c r="K931" s="40"/>
      <c r="L931" s="40"/>
      <c r="Z931" s="15"/>
      <c r="AA931" s="15"/>
      <c r="AO931" s="28"/>
      <c r="AP931" s="28"/>
    </row>
    <row r="932" spans="11:42" ht="15.75" hidden="1" customHeight="1" x14ac:dyDescent="0.3">
      <c r="K932" s="40"/>
      <c r="L932" s="40"/>
      <c r="Z932" s="15"/>
      <c r="AA932" s="15"/>
      <c r="AO932" s="28"/>
      <c r="AP932" s="28"/>
    </row>
    <row r="933" spans="11:42" ht="15.75" hidden="1" customHeight="1" x14ac:dyDescent="0.3">
      <c r="K933" s="40"/>
      <c r="L933" s="40"/>
      <c r="Z933" s="15"/>
      <c r="AA933" s="15"/>
      <c r="AO933" s="28"/>
      <c r="AP933" s="28"/>
    </row>
    <row r="934" spans="11:42" ht="15.75" hidden="1" customHeight="1" x14ac:dyDescent="0.3">
      <c r="K934" s="40"/>
      <c r="L934" s="40"/>
      <c r="Z934" s="15"/>
      <c r="AA934" s="15"/>
      <c r="AO934" s="28"/>
      <c r="AP934" s="28"/>
    </row>
    <row r="935" spans="11:42" ht="15.75" hidden="1" customHeight="1" x14ac:dyDescent="0.3">
      <c r="K935" s="40"/>
      <c r="L935" s="40"/>
      <c r="Z935" s="15"/>
      <c r="AA935" s="15"/>
      <c r="AO935" s="28"/>
      <c r="AP935" s="28"/>
    </row>
    <row r="936" spans="11:42" ht="15.75" hidden="1" customHeight="1" x14ac:dyDescent="0.3">
      <c r="K936" s="40"/>
      <c r="L936" s="40"/>
      <c r="Z936" s="15"/>
      <c r="AA936" s="15"/>
      <c r="AO936" s="28"/>
      <c r="AP936" s="28"/>
    </row>
    <row r="937" spans="11:42" ht="15.75" hidden="1" customHeight="1" x14ac:dyDescent="0.3">
      <c r="K937" s="40"/>
      <c r="L937" s="40"/>
      <c r="Z937" s="15"/>
      <c r="AA937" s="15"/>
      <c r="AO937" s="28"/>
      <c r="AP937" s="28"/>
    </row>
    <row r="938" spans="11:42" ht="15.75" hidden="1" customHeight="1" x14ac:dyDescent="0.3">
      <c r="K938" s="40"/>
      <c r="L938" s="40"/>
      <c r="Z938" s="15"/>
      <c r="AA938" s="15"/>
      <c r="AO938" s="28"/>
      <c r="AP938" s="28"/>
    </row>
    <row r="939" spans="11:42" ht="15.75" hidden="1" customHeight="1" x14ac:dyDescent="0.3">
      <c r="K939" s="40"/>
      <c r="L939" s="40"/>
      <c r="Z939" s="15"/>
      <c r="AA939" s="15"/>
      <c r="AO939" s="28"/>
      <c r="AP939" s="28"/>
    </row>
    <row r="940" spans="11:42" ht="15.75" hidden="1" customHeight="1" x14ac:dyDescent="0.3">
      <c r="K940" s="40"/>
      <c r="L940" s="40"/>
      <c r="Z940" s="15"/>
      <c r="AA940" s="15"/>
      <c r="AO940" s="28"/>
      <c r="AP940" s="28"/>
    </row>
    <row r="941" spans="11:42" ht="15.75" hidden="1" customHeight="1" x14ac:dyDescent="0.3">
      <c r="K941" s="40"/>
      <c r="L941" s="40"/>
      <c r="Z941" s="15"/>
      <c r="AA941" s="15"/>
      <c r="AO941" s="28"/>
      <c r="AP941" s="28"/>
    </row>
    <row r="942" spans="11:42" ht="15.75" hidden="1" customHeight="1" x14ac:dyDescent="0.3">
      <c r="K942" s="40"/>
      <c r="L942" s="40"/>
      <c r="Z942" s="15"/>
      <c r="AA942" s="15"/>
      <c r="AO942" s="28"/>
      <c r="AP942" s="28"/>
    </row>
    <row r="943" spans="11:42" ht="15.75" hidden="1" customHeight="1" x14ac:dyDescent="0.3">
      <c r="K943" s="40"/>
      <c r="L943" s="40"/>
      <c r="Z943" s="15"/>
      <c r="AA943" s="15"/>
      <c r="AO943" s="28"/>
      <c r="AP943" s="28"/>
    </row>
    <row r="944" spans="11:42" ht="15.75" hidden="1" customHeight="1" x14ac:dyDescent="0.3">
      <c r="K944" s="40"/>
      <c r="L944" s="40"/>
      <c r="Z944" s="15"/>
      <c r="AA944" s="15"/>
      <c r="AO944" s="28"/>
      <c r="AP944" s="28"/>
    </row>
    <row r="945" spans="11:42" ht="15.75" hidden="1" customHeight="1" x14ac:dyDescent="0.3">
      <c r="K945" s="40"/>
      <c r="L945" s="40"/>
      <c r="Z945" s="15"/>
      <c r="AA945" s="15"/>
      <c r="AO945" s="28"/>
      <c r="AP945" s="28"/>
    </row>
    <row r="946" spans="11:42" ht="15.75" hidden="1" customHeight="1" x14ac:dyDescent="0.3">
      <c r="K946" s="40"/>
      <c r="L946" s="40"/>
      <c r="Z946" s="15"/>
      <c r="AA946" s="15"/>
      <c r="AO946" s="28"/>
      <c r="AP946" s="28"/>
    </row>
    <row r="947" spans="11:42" ht="15.75" hidden="1" customHeight="1" x14ac:dyDescent="0.3">
      <c r="K947" s="40"/>
      <c r="L947" s="40"/>
      <c r="Z947" s="15"/>
      <c r="AA947" s="15"/>
      <c r="AO947" s="28"/>
      <c r="AP947" s="28"/>
    </row>
    <row r="948" spans="11:42" ht="15.75" hidden="1" customHeight="1" x14ac:dyDescent="0.3">
      <c r="K948" s="40"/>
      <c r="L948" s="40"/>
      <c r="Z948" s="15"/>
      <c r="AA948" s="15"/>
      <c r="AO948" s="28"/>
      <c r="AP948" s="28"/>
    </row>
    <row r="949" spans="11:42" ht="15.75" hidden="1" customHeight="1" x14ac:dyDescent="0.3">
      <c r="K949" s="40"/>
      <c r="L949" s="40"/>
      <c r="Z949" s="15"/>
      <c r="AA949" s="15"/>
      <c r="AO949" s="28"/>
      <c r="AP949" s="28"/>
    </row>
    <row r="950" spans="11:42" ht="15.75" hidden="1" customHeight="1" x14ac:dyDescent="0.3">
      <c r="K950" s="40"/>
      <c r="L950" s="40"/>
      <c r="Z950" s="15"/>
      <c r="AA950" s="15"/>
      <c r="AO950" s="28"/>
      <c r="AP950" s="28"/>
    </row>
    <row r="951" spans="11:42" ht="15.75" hidden="1" customHeight="1" x14ac:dyDescent="0.3">
      <c r="K951" s="40"/>
      <c r="L951" s="40"/>
      <c r="Z951" s="15"/>
      <c r="AA951" s="15"/>
      <c r="AO951" s="28"/>
      <c r="AP951" s="28"/>
    </row>
    <row r="952" spans="11:42" ht="15.75" hidden="1" customHeight="1" x14ac:dyDescent="0.3">
      <c r="K952" s="40"/>
      <c r="L952" s="40"/>
      <c r="Z952" s="15"/>
      <c r="AA952" s="15"/>
      <c r="AO952" s="28"/>
      <c r="AP952" s="28"/>
    </row>
    <row r="953" spans="11:42" ht="15.75" hidden="1" customHeight="1" x14ac:dyDescent="0.3">
      <c r="K953" s="40"/>
      <c r="L953" s="40"/>
      <c r="Z953" s="15"/>
      <c r="AA953" s="15"/>
      <c r="AO953" s="28"/>
      <c r="AP953" s="28"/>
    </row>
    <row r="954" spans="11:42" ht="15.75" hidden="1" customHeight="1" x14ac:dyDescent="0.3">
      <c r="K954" s="40"/>
      <c r="L954" s="40"/>
      <c r="Z954" s="15"/>
      <c r="AA954" s="15"/>
      <c r="AO954" s="28"/>
      <c r="AP954" s="28"/>
    </row>
    <row r="955" spans="11:42" ht="15.75" hidden="1" customHeight="1" x14ac:dyDescent="0.3">
      <c r="K955" s="40"/>
      <c r="L955" s="40"/>
      <c r="Z955" s="15"/>
      <c r="AA955" s="15"/>
      <c r="AO955" s="28"/>
      <c r="AP955" s="28"/>
    </row>
    <row r="956" spans="11:42" ht="15.75" hidden="1" customHeight="1" x14ac:dyDescent="0.3">
      <c r="K956" s="40"/>
      <c r="L956" s="40"/>
      <c r="Z956" s="15"/>
      <c r="AA956" s="15"/>
      <c r="AO956" s="28"/>
      <c r="AP956" s="28"/>
    </row>
    <row r="957" spans="11:42" ht="15.75" hidden="1" customHeight="1" x14ac:dyDescent="0.3">
      <c r="K957" s="40"/>
      <c r="L957" s="40"/>
      <c r="Z957" s="15"/>
      <c r="AA957" s="15"/>
      <c r="AO957" s="28"/>
      <c r="AP957" s="28"/>
    </row>
    <row r="958" spans="11:42" ht="15.75" hidden="1" customHeight="1" x14ac:dyDescent="0.3">
      <c r="K958" s="40"/>
      <c r="L958" s="40"/>
      <c r="Z958" s="15"/>
      <c r="AA958" s="15"/>
      <c r="AO958" s="28"/>
      <c r="AP958" s="28"/>
    </row>
    <row r="959" spans="11:42" ht="15.75" hidden="1" customHeight="1" x14ac:dyDescent="0.3">
      <c r="K959" s="40"/>
      <c r="L959" s="40"/>
      <c r="Z959" s="15"/>
      <c r="AA959" s="15"/>
      <c r="AO959" s="28"/>
      <c r="AP959" s="28"/>
    </row>
    <row r="960" spans="11:42" ht="15.75" hidden="1" customHeight="1" x14ac:dyDescent="0.3">
      <c r="K960" s="40"/>
      <c r="L960" s="40"/>
      <c r="Z960" s="15"/>
      <c r="AA960" s="15"/>
      <c r="AO960" s="28"/>
      <c r="AP960" s="28"/>
    </row>
    <row r="961" spans="11:42" ht="15.75" hidden="1" customHeight="1" x14ac:dyDescent="0.3">
      <c r="K961" s="40"/>
      <c r="L961" s="40"/>
      <c r="Z961" s="15"/>
      <c r="AA961" s="15"/>
      <c r="AO961" s="28"/>
      <c r="AP961" s="28"/>
    </row>
    <row r="962" spans="11:42" ht="15.75" hidden="1" customHeight="1" x14ac:dyDescent="0.3">
      <c r="K962" s="40"/>
      <c r="L962" s="40"/>
      <c r="Z962" s="15"/>
      <c r="AA962" s="15"/>
      <c r="AO962" s="28"/>
      <c r="AP962" s="28"/>
    </row>
    <row r="963" spans="11:42" ht="15.75" hidden="1" customHeight="1" x14ac:dyDescent="0.3">
      <c r="K963" s="40"/>
      <c r="L963" s="40"/>
      <c r="Z963" s="15"/>
      <c r="AA963" s="15"/>
      <c r="AO963" s="28"/>
      <c r="AP963" s="28"/>
    </row>
    <row r="964" spans="11:42" ht="15.75" hidden="1" customHeight="1" x14ac:dyDescent="0.3">
      <c r="K964" s="40"/>
      <c r="L964" s="40"/>
      <c r="Z964" s="15"/>
      <c r="AA964" s="15"/>
      <c r="AO964" s="28"/>
      <c r="AP964" s="28"/>
    </row>
    <row r="965" spans="11:42" ht="15.75" hidden="1" customHeight="1" x14ac:dyDescent="0.3">
      <c r="K965" s="40"/>
      <c r="L965" s="40"/>
      <c r="Z965" s="15"/>
      <c r="AA965" s="15"/>
      <c r="AO965" s="28"/>
      <c r="AP965" s="28"/>
    </row>
    <row r="966" spans="11:42" ht="15.75" hidden="1" customHeight="1" x14ac:dyDescent="0.3">
      <c r="K966" s="40"/>
      <c r="L966" s="40"/>
      <c r="Z966" s="15"/>
      <c r="AA966" s="15"/>
      <c r="AO966" s="28"/>
      <c r="AP966" s="28"/>
    </row>
    <row r="967" spans="11:42" ht="15.75" hidden="1" customHeight="1" x14ac:dyDescent="0.3">
      <c r="K967" s="40"/>
      <c r="L967" s="40"/>
      <c r="Z967" s="15"/>
      <c r="AA967" s="15"/>
      <c r="AO967" s="28"/>
      <c r="AP967" s="28"/>
    </row>
    <row r="968" spans="11:42" ht="15.75" hidden="1" customHeight="1" x14ac:dyDescent="0.3">
      <c r="K968" s="40"/>
      <c r="L968" s="40"/>
      <c r="Z968" s="15"/>
      <c r="AA968" s="15"/>
      <c r="AO968" s="28"/>
      <c r="AP968" s="28"/>
    </row>
    <row r="969" spans="11:42" ht="15.75" hidden="1" customHeight="1" x14ac:dyDescent="0.3">
      <c r="K969" s="40"/>
      <c r="L969" s="40"/>
      <c r="Z969" s="15"/>
      <c r="AA969" s="15"/>
      <c r="AO969" s="28"/>
      <c r="AP969" s="28"/>
    </row>
    <row r="970" spans="11:42" ht="15.75" hidden="1" customHeight="1" x14ac:dyDescent="0.3">
      <c r="K970" s="40"/>
      <c r="L970" s="40"/>
      <c r="Z970" s="15"/>
      <c r="AA970" s="15"/>
      <c r="AO970" s="28"/>
      <c r="AP970" s="28"/>
    </row>
    <row r="971" spans="11:42" ht="15.75" hidden="1" customHeight="1" x14ac:dyDescent="0.3">
      <c r="K971" s="40"/>
      <c r="L971" s="40"/>
      <c r="Z971" s="15"/>
      <c r="AA971" s="15"/>
      <c r="AO971" s="28"/>
      <c r="AP971" s="28"/>
    </row>
    <row r="972" spans="11:42" ht="15.75" hidden="1" customHeight="1" x14ac:dyDescent="0.3">
      <c r="K972" s="40"/>
      <c r="L972" s="40"/>
      <c r="Z972" s="15"/>
      <c r="AA972" s="15"/>
      <c r="AO972" s="28"/>
      <c r="AP972" s="28"/>
    </row>
    <row r="973" spans="11:42" ht="15.75" hidden="1" customHeight="1" x14ac:dyDescent="0.3">
      <c r="K973" s="40"/>
      <c r="L973" s="40"/>
      <c r="Z973" s="15"/>
      <c r="AA973" s="15"/>
      <c r="AO973" s="28"/>
      <c r="AP973" s="28"/>
    </row>
    <row r="974" spans="11:42" ht="15.75" hidden="1" customHeight="1" x14ac:dyDescent="0.3">
      <c r="K974" s="40"/>
      <c r="L974" s="40"/>
      <c r="Z974" s="15"/>
      <c r="AA974" s="15"/>
      <c r="AO974" s="28"/>
      <c r="AP974" s="28"/>
    </row>
    <row r="975" spans="11:42" ht="15.75" hidden="1" customHeight="1" x14ac:dyDescent="0.3">
      <c r="K975" s="40"/>
      <c r="L975" s="40"/>
      <c r="Z975" s="15"/>
      <c r="AA975" s="15"/>
      <c r="AO975" s="28"/>
      <c r="AP975" s="28"/>
    </row>
    <row r="976" spans="11:42" ht="15.75" hidden="1" customHeight="1" x14ac:dyDescent="0.3">
      <c r="K976" s="40"/>
      <c r="L976" s="40"/>
      <c r="Z976" s="15"/>
      <c r="AA976" s="15"/>
      <c r="AO976" s="28"/>
      <c r="AP976" s="28"/>
    </row>
    <row r="977" spans="11:42" ht="15.75" hidden="1" customHeight="1" x14ac:dyDescent="0.3">
      <c r="K977" s="40"/>
      <c r="L977" s="40"/>
      <c r="Z977" s="15"/>
      <c r="AA977" s="15"/>
      <c r="AO977" s="28"/>
      <c r="AP977" s="28"/>
    </row>
    <row r="978" spans="11:42" ht="15.75" hidden="1" customHeight="1" x14ac:dyDescent="0.3">
      <c r="K978" s="40"/>
      <c r="L978" s="40"/>
      <c r="Z978" s="15"/>
      <c r="AA978" s="15"/>
      <c r="AO978" s="28"/>
      <c r="AP978" s="28"/>
    </row>
    <row r="979" spans="11:42" ht="15.75" hidden="1" customHeight="1" x14ac:dyDescent="0.3">
      <c r="K979" s="40"/>
      <c r="L979" s="40"/>
      <c r="Z979" s="15"/>
      <c r="AA979" s="15"/>
      <c r="AO979" s="28"/>
      <c r="AP979" s="28"/>
    </row>
    <row r="980" spans="11:42" ht="15.75" hidden="1" customHeight="1" x14ac:dyDescent="0.3">
      <c r="K980" s="40"/>
      <c r="L980" s="40"/>
      <c r="Z980" s="15"/>
      <c r="AA980" s="15"/>
      <c r="AO980" s="28"/>
      <c r="AP980" s="28"/>
    </row>
    <row r="981" spans="11:42" ht="15.75" hidden="1" customHeight="1" x14ac:dyDescent="0.3">
      <c r="K981" s="40"/>
      <c r="L981" s="40"/>
      <c r="Z981" s="15"/>
      <c r="AA981" s="15"/>
      <c r="AO981" s="28"/>
      <c r="AP981" s="28"/>
    </row>
    <row r="982" spans="11:42" ht="15.75" hidden="1" customHeight="1" x14ac:dyDescent="0.3">
      <c r="K982" s="40"/>
      <c r="L982" s="40"/>
      <c r="Z982" s="15"/>
      <c r="AA982" s="15"/>
      <c r="AO982" s="28"/>
      <c r="AP982" s="28"/>
    </row>
    <row r="983" spans="11:42" ht="15.75" hidden="1" customHeight="1" x14ac:dyDescent="0.3">
      <c r="K983" s="40"/>
      <c r="L983" s="40"/>
      <c r="Z983" s="15"/>
      <c r="AA983" s="15"/>
      <c r="AO983" s="28"/>
      <c r="AP983" s="28"/>
    </row>
    <row r="984" spans="11:42" ht="15.75" hidden="1" customHeight="1" x14ac:dyDescent="0.3">
      <c r="K984" s="40"/>
      <c r="L984" s="40"/>
      <c r="Z984" s="15"/>
      <c r="AA984" s="15"/>
      <c r="AO984" s="28"/>
      <c r="AP984" s="28"/>
    </row>
    <row r="985" spans="11:42" ht="15.75" hidden="1" customHeight="1" x14ac:dyDescent="0.3">
      <c r="K985" s="40"/>
      <c r="L985" s="40"/>
      <c r="Z985" s="15"/>
      <c r="AA985" s="15"/>
      <c r="AO985" s="28"/>
      <c r="AP985" s="28"/>
    </row>
    <row r="986" spans="11:42" ht="15.75" hidden="1" customHeight="1" x14ac:dyDescent="0.3">
      <c r="K986" s="40"/>
      <c r="L986" s="40"/>
      <c r="Z986" s="15"/>
      <c r="AA986" s="15"/>
      <c r="AO986" s="28"/>
      <c r="AP986" s="28"/>
    </row>
    <row r="987" spans="11:42" ht="15.75" hidden="1" customHeight="1" x14ac:dyDescent="0.3">
      <c r="K987" s="40"/>
      <c r="L987" s="40"/>
      <c r="Z987" s="15"/>
      <c r="AA987" s="15"/>
      <c r="AO987" s="28"/>
      <c r="AP987" s="28"/>
    </row>
    <row r="988" spans="11:42" ht="15.75" hidden="1" customHeight="1" x14ac:dyDescent="0.3">
      <c r="K988" s="40"/>
      <c r="L988" s="40"/>
      <c r="Z988" s="15"/>
      <c r="AA988" s="15"/>
      <c r="AO988" s="28"/>
      <c r="AP988" s="28"/>
    </row>
    <row r="989" spans="11:42" ht="15.75" hidden="1" customHeight="1" x14ac:dyDescent="0.3">
      <c r="K989" s="40"/>
      <c r="L989" s="40"/>
      <c r="Z989" s="15"/>
      <c r="AA989" s="15"/>
      <c r="AO989" s="28"/>
      <c r="AP989" s="28"/>
    </row>
    <row r="990" spans="11:42" ht="15.75" hidden="1" customHeight="1" x14ac:dyDescent="0.3">
      <c r="K990" s="40"/>
      <c r="L990" s="40"/>
      <c r="Z990" s="15"/>
      <c r="AA990" s="15"/>
      <c r="AO990" s="28"/>
      <c r="AP990" s="28"/>
    </row>
    <row r="991" spans="11:42" ht="15.75" hidden="1" customHeight="1" x14ac:dyDescent="0.3">
      <c r="K991" s="40"/>
      <c r="L991" s="40"/>
      <c r="Z991" s="15"/>
      <c r="AA991" s="15"/>
      <c r="AO991" s="28"/>
      <c r="AP991" s="28"/>
    </row>
    <row r="992" spans="11:42" ht="15.75" hidden="1" customHeight="1" x14ac:dyDescent="0.3">
      <c r="K992" s="40"/>
      <c r="L992" s="40"/>
      <c r="Z992" s="15"/>
      <c r="AA992" s="15"/>
      <c r="AO992" s="28"/>
      <c r="AP992" s="28"/>
    </row>
    <row r="993" spans="11:42" ht="15.75" hidden="1" customHeight="1" x14ac:dyDescent="0.3">
      <c r="K993" s="40"/>
      <c r="L993" s="40"/>
      <c r="Z993" s="15"/>
      <c r="AA993" s="15"/>
      <c r="AO993" s="28"/>
      <c r="AP993" s="28"/>
    </row>
    <row r="994" spans="11:42" ht="15.75" hidden="1" customHeight="1" x14ac:dyDescent="0.3">
      <c r="K994" s="40"/>
      <c r="L994" s="40"/>
      <c r="Z994" s="15"/>
      <c r="AA994" s="15"/>
      <c r="AO994" s="28"/>
      <c r="AP994" s="28"/>
    </row>
    <row r="995" spans="11:42" ht="15.75" hidden="1" customHeight="1" x14ac:dyDescent="0.3">
      <c r="K995" s="40"/>
      <c r="L995" s="40"/>
      <c r="Z995" s="15"/>
      <c r="AA995" s="15"/>
      <c r="AO995" s="28"/>
      <c r="AP995" s="28"/>
    </row>
    <row r="996" spans="11:42" ht="15.75" hidden="1" customHeight="1" x14ac:dyDescent="0.3">
      <c r="K996" s="40"/>
      <c r="L996" s="40"/>
      <c r="Z996" s="15"/>
      <c r="AA996" s="15"/>
      <c r="AO996" s="28"/>
      <c r="AP996" s="28"/>
    </row>
    <row r="997" spans="11:42" ht="15" hidden="1" customHeight="1" x14ac:dyDescent="0.3">
      <c r="K997" s="40"/>
      <c r="L997" s="40"/>
    </row>
    <row r="998" spans="11:42" ht="15" hidden="1" customHeight="1" x14ac:dyDescent="0.3"/>
  </sheetData>
  <sheetProtection algorithmName="SHA-512" hashValue="r2O2ES/hYG/KURmHuDlR1Ryq+C+DvkLxVUvcQ6r2p+bxpHqkIZdFsSqw0cHIRPRJTZ3jpq7MIqyPTP74e6lvBg==" saltValue="fJ5P10KsxHSYXBG5w1XkjA==" spinCount="100000" sheet="1" formatCells="0" formatColumns="0" formatRows="0" insertColumns="0" insertRows="0" insertHyperlinks="0" deleteColumns="0" deleteRows="0" selectLockedCells="1" sort="0" autoFilter="0" pivotTables="0"/>
  <mergeCells count="19">
    <mergeCell ref="X18:AI18"/>
    <mergeCell ref="AJ18:AM18"/>
    <mergeCell ref="AR18:AS18"/>
    <mergeCell ref="AR4:AS4"/>
    <mergeCell ref="G4:G5"/>
    <mergeCell ref="R4:S4"/>
    <mergeCell ref="U4:V4"/>
    <mergeCell ref="F4:F5"/>
    <mergeCell ref="AJ4:AM4"/>
    <mergeCell ref="X4:AI4"/>
    <mergeCell ref="K5:L5"/>
    <mergeCell ref="M14:M15"/>
    <mergeCell ref="D1:L1"/>
    <mergeCell ref="E3:F3"/>
    <mergeCell ref="H4:H5"/>
    <mergeCell ref="K12:L12"/>
    <mergeCell ref="K6:L6"/>
    <mergeCell ref="D4:D5"/>
    <mergeCell ref="E4:E5"/>
  </mergeCells>
  <dataValidations count="3">
    <dataValidation type="list" allowBlank="1" showErrorMessage="1" sqref="E3" xr:uid="{00000000-0002-0000-0100-000000000000}">
      <formula1>$A$4:$A$6</formula1>
    </dataValidation>
    <dataValidation type="list" allowBlank="1" showErrorMessage="1" sqref="K6:L6" xr:uid="{94CA1280-48D1-45D2-98C7-D64820954831}">
      <formula1>$A$17:$A$29</formula1>
    </dataValidation>
    <dataValidation allowBlank="1" showErrorMessage="1" sqref="K12:L12" xr:uid="{B13E640D-7D41-465E-8DBB-82EAB83139CF}"/>
  </dataValidations>
  <pageMargins left="0.51181102362204722" right="0.51181102362204722" top="0.78740157480314965" bottom="0.7874015748031496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Simulador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2</dc:creator>
  <cp:lastModifiedBy>pablo</cp:lastModifiedBy>
  <dcterms:created xsi:type="dcterms:W3CDTF">2019-04-22T15:18:36Z</dcterms:created>
  <dcterms:modified xsi:type="dcterms:W3CDTF">2021-05-28T16:37:59Z</dcterms:modified>
</cp:coreProperties>
</file>